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C:\Users\VVG1\Documents\Marijampolės VVG\Strategija 3\Kvietimai\14\Dokumentai\"/>
    </mc:Choice>
  </mc:AlternateContent>
  <xr:revisionPtr revIDLastSave="0" documentId="13_ncr:1_{2E274BC3-AEEE-4613-A294-9BC714CD33F9}" xr6:coauthVersionLast="47" xr6:coauthVersionMax="47" xr10:uidLastSave="{00000000-0000-0000-0000-000000000000}"/>
  <bookViews>
    <workbookView xWindow="-108" yWindow="-108" windowWidth="23256" windowHeight="13896" tabRatio="599" firstSheet="6" activeTab="1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'5I_AK'!$A$2:$G$14</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<sst xmlns="http://schemas.openxmlformats.org/spreadsheetml/2006/main" count="1191" uniqueCount="950">
  <si>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</si>
  <si>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</si>
  <si>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</si>
  <si>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</si>
  <si>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</si>
  <si>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</si>
  <si>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</si>
  <si>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</si>
  <si>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</si>
  <si>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</si>
  <si>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</si>
  <si>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</si>
  <si>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</si>
  <si>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</si>
  <si>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</si>
  <si>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</si>
  <si>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</si>
  <si>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</si>
  <si>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</si>
  <si>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</si>
  <si>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</si>
  <si>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</si>
  <si>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</si>
  <si>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</si>
  <si>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</si>
  <si>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</si>
  <si>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Jei atsakymas "Taip", pildomas laukas</t>
  </si>
  <si>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</si>
  <si>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</si>
  <si>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</si>
  <si>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</si>
  <si>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</si>
  <si>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</si>
  <si>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</si>
  <si>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</si>
  <si>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</si>
  <si>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</si>
  <si>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</si>
  <si>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</si>
  <si>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</si>
  <si>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</si>
  <si>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</si>
  <si>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</si>
  <si>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</si>
  <si>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</si>
  <si>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</si>
  <si>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</si>
  <si>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</si>
  <si>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</si>
  <si>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</si>
  <si>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</si>
  <si>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</si>
  <si>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</si>
  <si>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</si>
  <si>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</si>
  <si>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</si>
  <si>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</si>
  <si>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</si>
  <si>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</si>
  <si>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</si>
  <si>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</si>
  <si>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</si>
  <si>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</si>
  <si>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</si>
  <si>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</si>
  <si>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</si>
  <si>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</si>
  <si>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</si>
  <si>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</si>
  <si>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</si>
  <si>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</si>
  <si>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</si>
  <si>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</si>
  <si>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</si>
  <si>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</si>
  <si>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</si>
  <si>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</si>
  <si>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</si>
  <si>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</si>
  <si>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</si>
  <si>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</si>
  <si>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</si>
  <si>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</si>
  <si>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</si>
  <si>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</si>
  <si>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</si>
  <si>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</si>
  <si>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</si>
  <si>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</si>
  <si>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</si>
  <si>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</si>
  <si>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</si>
  <si>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</si>
  <si>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</si>
  <si>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</si>
  <si>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</si>
  <si>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</si>
  <si>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</si>
  <si>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</si>
  <si>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</si>
  <si>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</si>
  <si>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</si>
  <si>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</si>
  <si>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</si>
  <si>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</si>
  <si>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</si>
  <si>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</si>
  <si>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</si>
  <si>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</si>
  <si>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</si>
  <si>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</si>
  <si>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</si>
  <si>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</si>
  <si>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</si>
  <si>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</si>
  <si>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</si>
  <si>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</si>
  <si>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</si>
  <si>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</si>
  <si>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</si>
  <si>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</si>
  <si>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</si>
  <si>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</si>
  <si>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</si>
  <si>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</si>
  <si>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</si>
  <si>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</si>
  <si>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</si>
  <si>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</si>
  <si>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</si>
  <si>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</si>
  <si>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</si>
  <si>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</si>
  <si>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</si>
  <si>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</si>
  <si>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</si>
  <si>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</si>
  <si>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</si>
  <si>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</si>
  <si>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</si>
  <si>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</si>
  <si>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</si>
  <si>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Pažymėti "Taip"/ "Ne"</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</si>
  <si>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</si>
  <si>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</si>
  <si>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</si>
  <si>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</si>
  <si>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</si>
  <si>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</si>
  <si>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</si>
  <si>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</si>
  <si>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</si>
  <si>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</si>
  <si>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</si>
  <si>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</si>
  <si>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</si>
  <si>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</si>
  <si>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</si>
  <si>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</si>
  <si>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</si>
  <si>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</si>
  <si>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</si>
  <si>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</si>
  <si>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</si>
  <si>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</si>
  <si>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</si>
  <si>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</si>
  <si>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</si>
  <si>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</si>
  <si>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</si>
  <si>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</si>
  <si>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</si>
  <si>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</si>
  <si>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</si>
  <si>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</si>
  <si>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</si>
  <si>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</si>
  <si>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</si>
  <si>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</si>
  <si>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</si>
  <si>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</si>
  <si>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</si>
  <si>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</si>
  <si>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</si>
  <si>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</si>
  <si>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</si>
  <si>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</si>
  <si>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</si>
  <si>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</si>
  <si>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</si>
  <si>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</si>
  <si>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</si>
  <si>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</si>
  <si>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</si>
  <si>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</si>
  <si>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</si>
  <si>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</si>
  <si>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</si>
  <si>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</si>
  <si>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</si>
  <si>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</si>
  <si>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</si>
  <si>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</si>
  <si>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</si>
  <si>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</si>
  <si>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</si>
  <si>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</si>
  <si>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</si>
  <si>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</si>
  <si>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</si>
  <si>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</si>
  <si>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</si>
  <si>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</si>
  <si>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</si>
  <si>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</si>
  <si>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</si>
  <si>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</si>
  <si>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</si>
  <si>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</si>
  <si>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</si>
  <si>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</si>
  <si>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</si>
  <si>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</si>
  <si>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</si>
  <si>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</si>
  <si>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</si>
  <si>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</si>
  <si>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</si>
  <si>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</si>
  <si>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</si>
  <si>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</si>
  <si>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</si>
  <si>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</si>
  <si>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</si>
  <si>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</si>
  <si>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</si>
  <si>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</si>
  <si>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</si>
  <si>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</si>
  <si>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</si>
  <si>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</si>
  <si>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</si>
  <si>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</si>
  <si>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</si>
  <si>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</si>
  <si>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</si>
  <si>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</si>
  <si>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</si>
  <si>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</si>
  <si>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</si>
  <si>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</si>
  <si>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</si>
  <si>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</si>
  <si>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</si>
  <si>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</si>
  <si>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</si>
  <si>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</si>
  <si>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</si>
  <si>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</si>
  <si>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</si>
  <si>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</si>
  <si>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</si>
  <si>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</si>
  <si>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</si>
  <si>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</si>
  <si>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</si>
  <si>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</si>
  <si>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</si>
  <si>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</si>
  <si>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</si>
  <si>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</si>
  <si>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</si>
  <si>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</si>
  <si>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</si>
  <si>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</si>
  <si>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</si>
  <si>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</si>
  <si>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</si>
  <si>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</si>
  <si>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</si>
  <si>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</si>
  <si>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</si>
  <si>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</si>
  <si>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</si>
  <si>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</si>
  <si>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</si>
  <si>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</si>
  <si>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</si>
  <si>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</si>
  <si>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</si>
  <si>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</si>
  <si>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</si>
  <si>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</si>
  <si>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</si>
  <si>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</si>
  <si>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</si>
  <si>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</si>
  <si>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</si>
  <si>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</si>
  <si>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</si>
  <si>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</si>
  <si>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</si>
  <si>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</si>
  <si>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</si>
  <si>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</si>
  <si>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</si>
  <si>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</si>
  <si>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</si>
  <si>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</si>
  <si>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</si>
  <si>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</si>
  <si>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</si>
  <si>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</si>
  <si>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</si>
  <si>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</si>
  <si>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</si>
  <si>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</si>
  <si>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</si>
  <si>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</si>
  <si>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</si>
  <si>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</si>
  <si>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</si>
  <si>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</si>
  <si>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</si>
  <si>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</si>
  <si>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</si>
  <si>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</si>
  <si>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</si>
  <si>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</si>
  <si>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</si>
  <si>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</si>
  <si>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</si>
  <si>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</si>
  <si>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</si>
  <si>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</si>
  <si>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</si>
  <si>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</si>
  <si>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</si>
  <si>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</si>
  <si>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</si>
  <si>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</si>
  <si>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</si>
  <si>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</si>
  <si>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</si>
  <si>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</si>
  <si>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</si>
  <si>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</si>
  <si>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</si>
  <si>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</si>
  <si>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</si>
  <si>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</si>
  <si>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</si>
  <si>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</si>
  <si>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</si>
  <si>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</si>
  <si>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</si>
  <si>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</si>
  <si>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</si>
  <si>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</si>
  <si>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</si>
  <si>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</si>
  <si>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</si>
  <si>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</si>
  <si>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</si>
  <si>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</si>
  <si>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</si>
  <si>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</si>
  <si>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</si>
  <si>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</si>
  <si>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</si>
  <si>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</si>
  <si>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</si>
  <si>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</si>
  <si>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</si>
  <si>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</si>
  <si>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</si>
  <si>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</si>
  <si>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</si>
  <si>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</si>
  <si>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</si>
  <si>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</si>
  <si>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</si>
  <si>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</si>
  <si>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</si>
  <si>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</si>
  <si>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</si>
  <si>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</si>
  <si>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</si>
  <si>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</si>
  <si>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</si>
  <si>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</si>
  <si>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</si>
  <si>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</si>
  <si>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</si>
  <si>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</si>
  <si>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</si>
  <si>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</si>
  <si>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</si>
  <si>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</si>
  <si>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</si>
  <si>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</si>
  <si>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</si>
  <si>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</si>
  <si>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</si>
  <si>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</si>
  <si>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</si>
  <si>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</si>
  <si>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</si>
  <si>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</si>
  <si>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</si>
  <si>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</si>
  <si>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</si>
  <si>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</si>
  <si>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</si>
  <si>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</si>
  <si>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</si>
  <si>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</si>
  <si>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</si>
  <si>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</si>
  <si>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</si>
  <si>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</si>
  <si>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</si>
  <si>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</si>
  <si>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</si>
  <si>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</si>
  <si>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</si>
  <si>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</si>
  <si>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</si>
  <si>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</si>
  <si>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</si>
  <si>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</si>
  <si>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</si>
  <si>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</si>
  <si>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</si>
  <si>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</si>
  <si>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</si>
  <si>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</si>
  <si>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</si>
  <si>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</si>
  <si>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</si>
  <si>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</si>
  <si>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</si>
  <si>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</si>
  <si>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</si>
  <si>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</si>
  <si>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</si>
  <si>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</si>
  <si>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</si>
  <si>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</si>
  <si>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</si>
  <si>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</si>
  <si>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</si>
  <si>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</si>
  <si>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</si>
  <si>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</si>
  <si>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</si>
  <si>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</si>
  <si>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</si>
  <si>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</si>
  <si>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</si>
  <si>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</si>
  <si>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</si>
  <si>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</si>
  <si>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</si>
  <si>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</si>
  <si>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</si>
  <si>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</si>
  <si>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</si>
  <si>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</si>
  <si>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</si>
  <si>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</si>
  <si>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</si>
  <si>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</si>
  <si>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</si>
  <si>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</si>
  <si>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</si>
  <si>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</si>
  <si>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</si>
  <si>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</si>
  <si>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</si>
  <si>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</si>
  <si>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</si>
  <si>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</si>
  <si>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</si>
  <si>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</si>
  <si>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</si>
  <si>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</si>
  <si>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</si>
  <si>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</si>
  <si>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</si>
  <si>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</si>
  <si>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</si>
  <si>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</si>
  <si>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</si>
  <si>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</si>
  <si>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</si>
  <si>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</si>
  <si>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</si>
  <si>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</si>
  <si>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</si>
  <si>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</si>
  <si>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</si>
  <si>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</si>
  <si>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</si>
  <si>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</si>
  <si>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</si>
  <si>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</si>
  <si>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</si>
  <si>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</si>
  <si>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</si>
  <si>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</si>
  <si>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</si>
  <si>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</si>
  <si>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</si>
  <si>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</si>
  <si>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</si>
  <si>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</si>
  <si>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</si>
  <si>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</si>
  <si>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</si>
  <si>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</si>
  <si>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</si>
  <si>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</si>
  <si>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</si>
  <si>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</si>
  <si>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</si>
  <si>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</si>
  <si>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</si>
  <si>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</si>
  <si>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</si>
  <si>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</si>
  <si>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</si>
  <si>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</si>
  <si>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</si>
  <si>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</si>
  <si>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</si>
  <si>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</si>
  <si>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</si>
  <si>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</si>
  <si>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</si>
  <si>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</si>
  <si>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</si>
  <si>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</si>
  <si>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</si>
  <si>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</si>
  <si>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</si>
  <si>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</si>
  <si>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</si>
  <si>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</si>
  <si>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</si>
  <si>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</si>
  <si>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</si>
  <si>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</si>
  <si>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</si>
  <si>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</si>
  <si>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</si>
  <si>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</si>
  <si>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</si>
  <si>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</si>
  <si>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</si>
  <si>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</si>
  <si>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</si>
  <si>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</si>
  <si>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</si>
  <si>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</si>
  <si>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</si>
  <si>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</si>
  <si>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</si>
  <si>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</si>
  <si>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</si>
  <si>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</si>
  <si>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</si>
  <si>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</si>
  <si>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</si>
  <si>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</si>
  <si>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</si>
  <si>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</si>
  <si>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</si>
  <si>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</si>
  <si>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</si>
  <si>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</si>
  <si>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</si>
  <si>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</si>
  <si>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</si>
  <si>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</si>
  <si>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</si>
  <si>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</si>
  <si>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</si>
  <si>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</si>
  <si>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</si>
  <si>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</si>
  <si>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</si>
  <si>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</si>
  <si>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</si>
  <si>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</si>
  <si>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</si>
  <si>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</si>
  <si>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</si>
  <si>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</si>
  <si>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</si>
  <si>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</si>
  <si>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</si>
  <si>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</si>
  <si>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</si>
  <si>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</si>
  <si>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</si>
  <si>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</si>
  <si>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</si>
  <si>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</si>
  <si>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</si>
  <si>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</si>
  <si>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</si>
  <si>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</si>
  <si>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</si>
  <si>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</si>
  <si>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</si>
  <si>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</si>
  <si>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</si>
  <si>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</si>
  <si>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</si>
  <si>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</si>
  <si>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</si>
  <si>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</si>
  <si>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</si>
  <si>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</si>
  <si>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</si>
  <si>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</si>
  <si>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</si>
  <si>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</si>
  <si>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</si>
  <si>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</si>
  <si>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</si>
  <si>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</si>
  <si>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</si>
  <si>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</si>
  <si>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</si>
  <si>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</si>
  <si>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</si>
  <si>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</si>
  <si>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</si>
  <si>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</si>
  <si>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</si>
  <si>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</si>
  <si>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</si>
  <si>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</si>
  <si>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</si>
  <si>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</si>
  <si>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</si>
  <si>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</si>
  <si>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</si>
  <si>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</si>
  <si>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</si>
  <si>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</si>
  <si>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</si>
  <si>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</si>
  <si>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</si>
  <si>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</si>
  <si>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</si>
  <si>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</si>
  <si>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</si>
  <si>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</si>
  <si>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</si>
  <si>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</si>
  <si>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</si>
  <si>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</si>
  <si>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</si>
  <si>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</si>
  <si>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</si>
  <si>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</si>
  <si>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</si>
  <si>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</si>
  <si>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</si>
  <si>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</si>
  <si>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</si>
  <si>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</si>
  <si>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</si>
  <si>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</si>
  <si>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</si>
  <si>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</si>
  <si>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</si>
  <si>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</si>
  <si>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</si>
  <si>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</si>
  <si>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</si>
  <si>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</si>
  <si>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</si>
  <si>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</si>
  <si>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</si>
  <si>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</si>
  <si>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</si>
  <si>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</si>
  <si>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</si>
  <si>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</si>
  <si>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</si>
  <si>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</si>
  <si>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</si>
  <si>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</si>
  <si>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</si>
  <si>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</si>
  <si>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</si>
  <si>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</si>
  <si>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</si>
  <si>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</si>
  <si>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</si>
  <si>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</si>
  <si>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</si>
  <si>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</si>
  <si>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</si>
  <si>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</si>
  <si>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</si>
  <si>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</si>
  <si>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</si>
  <si>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</si>
  <si>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</si>
  <si>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</si>
  <si>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</si>
  <si>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</si>
  <si>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</si>
  <si>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</si>
  <si>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</si>
  <si>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</si>
  <si>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</si>
  <si>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</si>
  <si>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</si>
  <si>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</si>
  <si>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</si>
  <si>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</si>
  <si>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</si>
  <si>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</si>
  <si>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</si>
  <si>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</si>
  <si>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</si>
  <si>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</si>
  <si>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</si>
  <si>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</si>
  <si>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</si>
  <si>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</si>
  <si>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</si>
  <si>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</si>
  <si>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</si>
  <si>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</si>
  <si>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</si>
  <si>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</si>
  <si>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</si>
  <si>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</si>
  <si>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</si>
  <si>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</si>
  <si>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</si>
  <si>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</si>
  <si>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</si>
  <si>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</si>
  <si>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</si>
  <si>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</si>
  <si>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</si>
  <si>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</si>
  <si>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</si>
  <si>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</si>
  <si>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</si>
  <si>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5.3.1.</t>
  </si>
  <si>
    <t>5.3.2.</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</si>
  <si>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</si>
  <si>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</si>
  <si>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</si>
  <si>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</si>
  <si>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</si>
  <si>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</si>
  <si>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</si>
  <si>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</si>
  <si>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</si>
  <si>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</si>
  <si>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</si>
  <si>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</si>
  <si>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</si>
  <si>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</si>
  <si>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</si>
  <si>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</si>
  <si>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</si>
  <si>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</si>
  <si>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</si>
  <si>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</si>
  <si>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</si>
  <si>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</si>
  <si>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</si>
  <si>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</si>
  <si>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</si>
  <si>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</si>
  <si>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</si>
  <si>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</si>
  <si>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</si>
  <si>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</si>
  <si>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</si>
  <si>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</si>
  <si>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</si>
  <si>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</si>
  <si>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</si>
  <si>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</si>
  <si>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</si>
  <si>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</si>
  <si>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</si>
  <si>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</si>
  <si>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</si>
  <si>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</si>
  <si>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</si>
  <si>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</si>
  <si>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</si>
  <si>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</si>
  <si>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</si>
  <si>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</si>
  <si>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</si>
  <si>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</si>
  <si>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</si>
  <si>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</si>
  <si>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</si>
  <si>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</si>
  <si>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</si>
  <si>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</si>
  <si>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</si>
  <si>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</si>
  <si>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</si>
  <si>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</si>
  <si>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</si>
  <si>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</si>
  <si>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</si>
  <si>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</si>
  <si>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</si>
  <si>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</si>
  <si>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</si>
  <si>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</si>
  <si>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</si>
  <si>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</si>
  <si>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</si>
  <si>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</si>
  <si>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</si>
  <si>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</si>
  <si>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</si>
  <si>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</si>
  <si>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</si>
  <si>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</si>
  <si>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</si>
  <si>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</si>
  <si>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</si>
  <si>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</si>
  <si>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</si>
  <si>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</si>
  <si>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</si>
  <si>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</si>
  <si>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</si>
  <si>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</si>
  <si>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</si>
  <si>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</si>
  <si>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</si>
  <si>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</si>
  <si>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</si>
  <si>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</si>
  <si>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</si>
  <si>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</si>
  <si>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</si>
  <si>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</si>
  <si>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</si>
  <si>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</si>
  <si>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</si>
  <si>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</si>
  <si>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</si>
  <si>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</si>
  <si>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</si>
  <si>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</si>
  <si>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</si>
  <si>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</si>
  <si>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</si>
  <si>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</si>
  <si>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</si>
  <si>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</si>
  <si>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</si>
  <si>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</si>
  <si>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</si>
  <si>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</si>
  <si>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</si>
  <si>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</si>
  <si>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</si>
  <si>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</si>
  <si>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</si>
  <si>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</si>
  <si>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</si>
  <si>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</si>
  <si>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</si>
  <si>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</si>
  <si>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</si>
  <si>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</si>
  <si>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</si>
  <si>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</si>
  <si>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</si>
  <si>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</si>
  <si>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</si>
  <si>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</si>
  <si>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</si>
  <si>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</si>
  <si>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</si>
  <si>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</si>
  <si>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</si>
  <si>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</si>
  <si>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</si>
  <si>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</si>
  <si>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</si>
  <si>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</si>
  <si>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</si>
  <si>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</si>
  <si>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</si>
  <si>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</si>
  <si>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</si>
  <si>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</si>
  <si>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</si>
  <si>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</si>
  <si>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</si>
  <si>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</si>
  <si>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</si>
  <si>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</si>
  <si>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</si>
  <si>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</si>
  <si>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</si>
  <si>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</si>
  <si>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</si>
  <si>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</si>
  <si>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</si>
  <si>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</si>
  <si>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</si>
  <si>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</si>
  <si>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 xml:space="preserve"> Projekto teigiamas poveikis socialinei ekonomikai vertinamas kompleksiškai, atskirai vertinant, ar kuriamas teigiamas pokytis kultūros, švietimo, užimtumo, sveikatos srityse, ar numatytos ir įgyvendintos inovatyvios prevencinės priemonės įvairiose srityse.</t>
  </si>
  <si>
    <t>4. Teigiamas poveikis socialinei  ekonomikai 
(Jei atsakoma "Taip", laikoma kad projektas inovatyvus, svorio balų dalys jam netaikomos)</t>
  </si>
  <si>
    <t>"SOCIALINIO VERSLO KŪRIMAS IR PLĖTRA " NR. MARI-LEADER-20VVG-04-06</t>
  </si>
  <si>
    <t>MARIJAMPOLĖS VIETOS VEIKLOS GRUPĖ</t>
  </si>
  <si>
    <t>Paraiška teikiama kvietimui, kuriame tinkamais pareiškejais gali būti: NVO, BO,  privatūs juridiniai asmenys .</t>
  </si>
  <si>
    <t>Marijampolės savivaldybės kaimiškoji teritorija išskyrus Sasnavos seniūniją.</t>
  </si>
  <si>
    <t xml:space="preserve"> 1) Įgyvendinus projektą bus sukurta (-os) darbo vieta (-os). 2) Privalomas minimalus darbo vietų skaičius yra viena darbo vieta. </t>
  </si>
  <si>
    <t xml:space="preserve">Priemonės tikslas - sudaryti galimybes kurtis naujiems socialinio verslo subjektams vystyti įvairias veiklas nesusijusias su žemės ūkio sektoriumi. Priemonė siejasi su 8 konkretaus tikslo siekiais: ekonominis augimas, vietos plėtra, darbo vietų kūrimas. Priemonė siejasi su strategijos tema, nes ypatingas dėmesys bus skiriamas ir skatinami kurtis verslai, susiję su naujų paslaugų  gyventojams ir turistams kūrimu ar esamų paslaugų kokybės gerinimu. </t>
  </si>
  <si>
    <t>Didesnis naujų darbo vietų (etatų) skaičius</t>
  </si>
  <si>
    <t xml:space="preserve">Sukurtos 3 (imtinai) ir daugiau darbo vietos (etatai) </t>
  </si>
  <si>
    <t xml:space="preserve">Sukurtos nuo 2 (imtinai)  iki 3  darbo vietų (etatų) </t>
  </si>
  <si>
    <t xml:space="preserve">Paraiškos vertinimo metu tikrinama paraiškoje ir verslo plane (kai taikoma)  pateikta informacija ir pareiškėjo įsipareigojimai.
</t>
  </si>
  <si>
    <t xml:space="preserve">"Vertinama pagal  įdarbinto (-ų) darbuotojo (-ų) faktą (""Sodros"", darbo sutarčių duomenys). 
"
</t>
  </si>
  <si>
    <t>Projektu kuriamos naujos paslaugos, skirtos gyventojų ir/ar turistų poreikių tenkinimui.</t>
  </si>
  <si>
    <t xml:space="preserve"> Paraiškos pateikimo metu vertinama pagal paraiškoje ir  verslo plane (kai taikoma) pateiktą informaciją, projekto turinį ir pareiškėjo įsipareigojimus.
</t>
  </si>
  <si>
    <t xml:space="preserve"> Atitiktis vertinama pagal projekto galutinės ataskaitos duomenis, patikrų rezultatus, buhalterinės apskaitos dokumentus. 
</t>
  </si>
  <si>
    <t>Kuriamos darbo vietos asmeniui (-ims)  iki 40 metų amžiaus.</t>
  </si>
  <si>
    <t>Sukurta  dvi ar daugiau darbo vietų (etatai) asmenims iki 40 m.</t>
  </si>
  <si>
    <t>Sukurta viena darbo vieta (etatas) asmenims iki 40 m.</t>
  </si>
  <si>
    <t xml:space="preserve">Paraiškos pateikimo metu vertinama paraiškoje ir  verslo plane (kai taikoma)  pateikta informacija ir pareiškėjo įsipareigojimai.
</t>
  </si>
  <si>
    <t xml:space="preserve">Kontroliuojama vertinant  "Sodros" duomenis, Agentūros patikrų, galutinių ir metinių ataskaitų duomenis bei kartu su ataskaitomis pateikiamų  papildomų dokumentų (darbo sutarčių, darbuotojų kortelių ir pan.) duomenis.
</t>
  </si>
  <si>
    <t>Projektas prisideda prie aplinkosaugos, klimato kaitos pokyčių švelninimo ir prisitaikymo, tausaus gamtos išteklių valdymo</t>
  </si>
  <si>
    <t xml:space="preserve"> Paraiškoje turi būti aiškiai išvardytos planuojamos įsigyti investicijos, skirtos atsinaujinantiems energijos šaltiniams, jų techninės savybės, parametrai, kurie pagrįstų, kad įsigijus investicijas bus prisidedama prie klimato kaitos pokyčių mažinimo. 
</t>
  </si>
  <si>
    <t xml:space="preserve">Vertinami projekto galutinės ataskaitos duomenys ir įsigytų investicijų  atitiktis paraiškoje nurodytiems ir atrankos vertinime nustatytiems duomenims. Kontrolės laikotarpiu atitiktis atrankos kriterijui nevertinama.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</si>
</sst>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4"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
      <sz val="11"/>
      <color rgb="FF000000"/>
      <name val="Times New Roman"/>
      <family val="1"/>
      <charset val="186"/>
    </font>
    <font>
      <sz val="12"/>
      <color rgb="FF000000"/>
      <name val="Times New Roman"/>
      <family val="1"/>
      <charset val="186"/>
    </font>
    <font>
      <b/>
      <sz val="12"/>
      <name val="Times New Roman"/>
      <family val="1"/>
    </font>
    <font>
      <b/>
      <sz val="12"/>
      <color rgb="FF000000"/>
      <name val="Times New Roman"/>
      <family val="1"/>
    </font>
    <font>
      <sz val="12"/>
      <color rgb="FF000000"/>
      <name val="Times New Roman"/>
      <family val="1"/>
    </font>
  </fonts>
  <fills count="26">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CE4D6"/>
        <bgColor rgb="FF000000"/>
      </patternFill>
    </fill>
    <fill>
      <patternFill patternType="solid">
        <fgColor rgb="FFFCE4D6"/>
        <bgColor rgb="FFFFFFFF"/>
      </patternFill>
    </fill>
  </fills>
  <borders count="25">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2" borderId="0" applyNumberFormat="0" applyBorder="0" applyAlignment="0" applyProtection="0"/>
    <xf numFmtId="0" fontId="2" fillId="23" borderId="0" applyNumberFormat="0" applyBorder="0" applyAlignment="0" applyProtection="0"/>
  </cellStyleXfs>
  <cellXfs count="531">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1"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2" borderId="20" xfId="8" applyBorder="1" applyAlignment="1" applyProtection="1">
      <alignment horizontal="center" vertical="center" wrapText="1"/>
      <protection locked="0"/>
    </xf>
    <xf numFmtId="0" fontId="2" fillId="22" borderId="5" xfId="8" applyBorder="1" applyAlignment="1" applyProtection="1">
      <alignment horizontal="center" vertical="center" wrapText="1"/>
      <protection locked="0"/>
    </xf>
    <xf numFmtId="0" fontId="2" fillId="22" borderId="5" xfId="8" applyBorder="1" applyAlignment="1" applyProtection="1">
      <alignment horizontal="right" vertical="center" wrapText="1"/>
      <protection locked="0"/>
    </xf>
    <xf numFmtId="0" fontId="2" fillId="23" borderId="18" xfId="9" applyBorder="1" applyAlignment="1">
      <alignment horizontal="center" vertical="center" wrapText="1"/>
    </xf>
    <xf numFmtId="0" fontId="2" fillId="23"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2" borderId="20" xfId="8" applyFont="1" applyBorder="1" applyAlignment="1" applyProtection="1">
      <alignment horizontal="right" vertical="center" wrapText="1"/>
      <protection locked="0"/>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79" fillId="24" borderId="7" xfId="0" applyFont="1" applyFill="1" applyBorder="1" applyAlignment="1" applyProtection="1">
      <alignment horizontal="center" vertical="center" wrapText="1"/>
      <protection locked="0"/>
    </xf>
    <xf numFmtId="0" fontId="79" fillId="24" borderId="8" xfId="0" applyFont="1" applyFill="1" applyBorder="1" applyAlignment="1" applyProtection="1">
      <alignment horizontal="center" vertical="center" wrapText="1"/>
      <protection locked="0"/>
    </xf>
    <xf numFmtId="0" fontId="79" fillId="24" borderId="9" xfId="0" applyFont="1" applyFill="1" applyBorder="1" applyAlignment="1" applyProtection="1">
      <alignment horizontal="center" vertical="center" wrapText="1"/>
      <protection locked="0"/>
    </xf>
    <xf numFmtId="0" fontId="80" fillId="25" borderId="7" xfId="0" applyFont="1" applyFill="1" applyBorder="1" applyAlignment="1" applyProtection="1">
      <alignment horizontal="center" vertical="center" wrapText="1"/>
      <protection locked="0"/>
    </xf>
    <xf numFmtId="0" fontId="80" fillId="25" borderId="8" xfId="0" applyFont="1" applyFill="1" applyBorder="1" applyAlignment="1" applyProtection="1">
      <alignment horizontal="center" vertical="center" wrapText="1"/>
      <protection locked="0"/>
    </xf>
    <xf numFmtId="0" fontId="80" fillId="25" borderId="24" xfId="0" applyFont="1" applyFill="1" applyBorder="1" applyAlignment="1" applyProtection="1">
      <alignment horizontal="center" vertical="center" wrapText="1"/>
      <protection locked="0"/>
    </xf>
    <xf numFmtId="0" fontId="80" fillId="25" borderId="7" xfId="0" applyFont="1" applyFill="1" applyBorder="1" applyAlignment="1" applyProtection="1">
      <alignment horizontal="left" vertical="center" wrapText="1"/>
      <protection locked="0"/>
    </xf>
    <xf numFmtId="0" fontId="80" fillId="25" borderId="8" xfId="0" applyFont="1" applyFill="1" applyBorder="1" applyAlignment="1" applyProtection="1">
      <alignment horizontal="left" vertical="center" wrapText="1"/>
      <protection locked="0"/>
    </xf>
    <xf numFmtId="0" fontId="80" fillId="25" borderId="24" xfId="0" applyFont="1" applyFill="1" applyBorder="1" applyAlignment="1" applyProtection="1">
      <alignment horizontal="left" vertical="center" wrapText="1"/>
      <protection locked="0"/>
    </xf>
    <xf numFmtId="0" fontId="80" fillId="24" borderId="5" xfId="0" applyFont="1" applyFill="1" applyBorder="1" applyAlignment="1" applyProtection="1">
      <alignment horizontal="left" vertical="center" wrapText="1"/>
    </xf>
    <xf numFmtId="0" fontId="80" fillId="24" borderId="7" xfId="0" applyFont="1" applyFill="1" applyBorder="1" applyAlignment="1" applyProtection="1">
      <alignment horizontal="left" vertical="center" wrapText="1"/>
      <protection locked="0"/>
    </xf>
    <xf numFmtId="0" fontId="80" fillId="24" borderId="24" xfId="0" applyFont="1" applyFill="1" applyBorder="1" applyAlignment="1" applyProtection="1">
      <alignment horizontal="left" vertical="center" wrapText="1"/>
      <protection locked="0"/>
    </xf>
    <xf numFmtId="0" fontId="81" fillId="24" borderId="7" xfId="0" applyFont="1" applyFill="1" applyBorder="1" applyAlignment="1" applyProtection="1">
      <alignment horizontal="left" wrapText="1"/>
      <protection locked="0"/>
    </xf>
    <xf numFmtId="0" fontId="81" fillId="24" borderId="8" xfId="0" applyFont="1" applyFill="1" applyBorder="1" applyAlignment="1" applyProtection="1">
      <alignment horizontal="left" wrapText="1"/>
      <protection locked="0"/>
    </xf>
    <xf numFmtId="0" fontId="81" fillId="24" borderId="9" xfId="0" applyFont="1" applyFill="1" applyBorder="1" applyAlignment="1" applyProtection="1">
      <alignment horizontal="left" wrapText="1"/>
      <protection locked="0"/>
    </xf>
    <xf numFmtId="0" fontId="80" fillId="24" borderId="5" xfId="0" applyFont="1" applyFill="1" applyBorder="1" applyAlignment="1" applyProtection="1">
      <alignment horizontal="center" vertical="center" wrapText="1"/>
      <protection locked="0"/>
    </xf>
    <xf numFmtId="0" fontId="80" fillId="24" borderId="9" xfId="0" applyFont="1" applyFill="1" applyBorder="1" applyAlignment="1" applyProtection="1">
      <alignment horizontal="right" vertical="center" wrapText="1"/>
      <protection locked="0"/>
    </xf>
    <xf numFmtId="0" fontId="80" fillId="24" borderId="20" xfId="0" applyFont="1" applyFill="1" applyBorder="1" applyAlignment="1" applyProtection="1">
      <alignment horizontal="center" vertical="center" wrapText="1"/>
      <protection locked="0"/>
    </xf>
    <xf numFmtId="0" fontId="80" fillId="24" borderId="14" xfId="0" applyFont="1" applyFill="1" applyBorder="1" applyAlignment="1" applyProtection="1">
      <alignment horizontal="right" vertical="center" wrapText="1"/>
      <protection locked="0"/>
    </xf>
    <xf numFmtId="0" fontId="82" fillId="24" borderId="7" xfId="0" applyFont="1" applyFill="1" applyBorder="1" applyAlignment="1" applyProtection="1">
      <alignment horizontal="center" wrapText="1"/>
      <protection locked="0"/>
    </xf>
    <xf numFmtId="0" fontId="82" fillId="24" borderId="8" xfId="0" applyFont="1" applyFill="1" applyBorder="1" applyAlignment="1" applyProtection="1">
      <alignment horizontal="center" wrapText="1"/>
      <protection locked="0"/>
    </xf>
    <xf numFmtId="0" fontId="82" fillId="24" borderId="9" xfId="0" applyFont="1" applyFill="1" applyBorder="1" applyAlignment="1" applyProtection="1">
      <alignment horizontal="center" wrapText="1"/>
      <protection locked="0"/>
    </xf>
    <xf numFmtId="0" fontId="83" fillId="24" borderId="5" xfId="0" applyFont="1" applyFill="1" applyBorder="1" applyAlignment="1" applyProtection="1">
      <alignment horizontal="center" vertical="center" wrapText="1"/>
      <protection locked="0"/>
    </xf>
    <xf numFmtId="0" fontId="82" fillId="24" borderId="7" xfId="0" applyFont="1" applyFill="1" applyBorder="1" applyAlignment="1" applyProtection="1">
      <alignment horizontal="left" wrapText="1"/>
      <protection locked="0"/>
    </xf>
    <xf numFmtId="0" fontId="82" fillId="24" borderId="8" xfId="0" applyFont="1" applyFill="1" applyBorder="1" applyAlignment="1" applyProtection="1">
      <alignment horizontal="left" wrapText="1"/>
      <protection locked="0"/>
    </xf>
    <xf numFmtId="0" fontId="82" fillId="24" borderId="9" xfId="0" applyFont="1" applyFill="1" applyBorder="1" applyAlignment="1" applyProtection="1">
      <alignment horizontal="left" wrapText="1"/>
      <protection locked="0"/>
    </xf>
    <xf numFmtId="0" fontId="80" fillId="24" borderId="5" xfId="0" applyFont="1" applyFill="1" applyBorder="1" applyAlignment="1" applyProtection="1">
      <alignment horizontal="left" vertical="center" wrapText="1"/>
      <protection locked="0"/>
    </xf>
    <xf numFmtId="0" fontId="80" fillId="24" borderId="20" xfId="0" applyFont="1" applyFill="1" applyBorder="1" applyAlignment="1" applyProtection="1">
      <alignment horizontal="left" vertical="center" wrapText="1"/>
      <protection locked="0"/>
    </xf>
  </cellXfs>
  <cellStyles count="10">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25" t="s">
        <v>894</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26"/>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26"/>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26"/>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7"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895</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761</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8" customHeight="1" x14ac:dyDescent="0.3">
      <c r="A9" s="21"/>
      <c r="B9" s="156" t="s">
        <v>898</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897</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zoomScale="90" zoomScaleNormal="90" workbookViewId="0">
      <selection activeCell="O14" sqref="O14"/>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1" t="s">
        <v>610</v>
      </c>
      <c r="B2" s="291" t="s">
        <v>609</v>
      </c>
      <c r="C2" s="305" t="s">
        <v>909</v>
      </c>
      <c r="D2" s="306"/>
      <c r="E2" s="306"/>
      <c r="F2" s="306"/>
      <c r="G2" s="306"/>
      <c r="H2" s="306"/>
      <c r="I2" s="306"/>
      <c r="J2" s="306"/>
      <c r="K2" s="306"/>
      <c r="L2" s="108"/>
      <c r="M2" s="111"/>
    </row>
    <row r="3" spans="1:13" s="107" customFormat="1" x14ac:dyDescent="0.25">
      <c r="A3" s="252"/>
      <c r="B3" s="319" t="s">
        <v>628</v>
      </c>
      <c r="C3" s="319"/>
      <c r="D3" s="319"/>
      <c r="E3" s="319"/>
      <c r="F3" s="319"/>
      <c r="G3" s="319"/>
      <c r="H3" s="319"/>
      <c r="I3" s="319"/>
      <c r="J3" s="319"/>
      <c r="K3" s="319"/>
      <c r="L3" s="106"/>
      <c r="M3" s="112"/>
    </row>
    <row r="4" spans="1:13" s="107" customFormat="1" x14ac:dyDescent="0.25">
      <c r="A4" s="252"/>
      <c r="B4" s="319" t="s">
        <v>629</v>
      </c>
      <c r="C4" s="319"/>
      <c r="D4" s="319"/>
      <c r="E4" s="319"/>
      <c r="F4" s="319"/>
      <c r="G4" s="319"/>
      <c r="H4" s="319"/>
      <c r="I4" s="319"/>
      <c r="J4" s="319"/>
      <c r="K4" s="319"/>
      <c r="L4" s="106"/>
      <c r="M4" s="112"/>
    </row>
    <row r="5" spans="1:13" s="107" customFormat="1" x14ac:dyDescent="0.25">
      <c r="A5" s="252"/>
      <c r="B5" s="319" t="s">
        <v>630</v>
      </c>
      <c r="C5" s="319"/>
      <c r="D5" s="319"/>
      <c r="E5" s="319"/>
      <c r="F5" s="319"/>
      <c r="G5" s="319"/>
      <c r="H5" s="319"/>
      <c r="I5" s="319"/>
      <c r="J5" s="319"/>
      <c r="K5" s="319"/>
      <c r="L5" s="106"/>
      <c r="M5" s="112"/>
    </row>
    <row r="6" spans="1:13" s="107" customFormat="1" x14ac:dyDescent="0.25">
      <c r="A6" s="252"/>
      <c r="B6" s="319" t="s">
        <v>631</v>
      </c>
      <c r="C6" s="319"/>
      <c r="D6" s="319"/>
      <c r="E6" s="319"/>
      <c r="F6" s="319"/>
      <c r="G6" s="319"/>
      <c r="H6" s="319"/>
      <c r="I6" s="319"/>
      <c r="J6" s="319"/>
      <c r="K6" s="319"/>
      <c r="L6" s="106"/>
      <c r="M6" s="112"/>
    </row>
    <row r="7" spans="1:13" s="107" customFormat="1" x14ac:dyDescent="0.25">
      <c r="A7" s="252"/>
      <c r="B7" s="319" t="s">
        <v>632</v>
      </c>
      <c r="C7" s="319"/>
      <c r="D7" s="319"/>
      <c r="E7" s="319"/>
      <c r="F7" s="319"/>
      <c r="G7" s="319"/>
      <c r="H7" s="319"/>
      <c r="I7" s="319"/>
      <c r="J7" s="319"/>
      <c r="K7" s="319"/>
      <c r="L7" s="106"/>
      <c r="M7" s="112"/>
    </row>
    <row r="8" spans="1:13" x14ac:dyDescent="0.25">
      <c r="B8" s="108"/>
      <c r="C8" s="108"/>
      <c r="D8" s="108"/>
      <c r="E8" s="108"/>
      <c r="F8" s="108"/>
      <c r="G8" s="108"/>
      <c r="H8" s="108"/>
      <c r="I8" s="108"/>
      <c r="J8" s="108"/>
      <c r="K8" s="108"/>
      <c r="L8" s="108"/>
      <c r="M8" s="111"/>
    </row>
    <row r="9" spans="1:13" x14ac:dyDescent="0.25">
      <c r="B9" s="307" t="s">
        <v>580</v>
      </c>
      <c r="C9" s="307"/>
      <c r="D9" s="307"/>
      <c r="E9" s="307"/>
      <c r="F9" s="307"/>
      <c r="G9" s="307"/>
      <c r="H9" s="307"/>
      <c r="I9" s="307"/>
      <c r="J9" s="307"/>
      <c r="K9" s="307"/>
      <c r="L9" s="307"/>
      <c r="M9" s="113"/>
    </row>
    <row r="10" spans="1:13" x14ac:dyDescent="0.25">
      <c r="B10" s="307" t="s">
        <v>581</v>
      </c>
      <c r="C10" s="307"/>
      <c r="D10" s="307"/>
      <c r="E10" s="307" t="s">
        <v>582</v>
      </c>
      <c r="F10" s="307"/>
      <c r="G10" s="307"/>
      <c r="H10" s="307" t="s">
        <v>583</v>
      </c>
      <c r="I10" s="307"/>
      <c r="J10" s="239" t="s">
        <v>584</v>
      </c>
      <c r="K10" s="240" t="s">
        <v>585</v>
      </c>
      <c r="L10" s="239" t="s">
        <v>586</v>
      </c>
      <c r="M10" s="111"/>
    </row>
    <row r="11" spans="1:13" ht="55.5" customHeight="1" x14ac:dyDescent="0.25">
      <c r="B11" s="318" t="s">
        <v>613</v>
      </c>
      <c r="C11" s="318"/>
      <c r="D11" s="318"/>
      <c r="E11" s="316" t="s">
        <v>587</v>
      </c>
      <c r="F11" s="316"/>
      <c r="G11" s="316"/>
      <c r="H11" s="316" t="s">
        <v>588</v>
      </c>
      <c r="I11" s="316"/>
      <c r="J11" s="241" t="s">
        <v>611</v>
      </c>
      <c r="K11" s="255"/>
      <c r="L11" s="256"/>
      <c r="M11" s="111"/>
    </row>
    <row r="12" spans="1:13" x14ac:dyDescent="0.25">
      <c r="B12" s="307" t="s">
        <v>589</v>
      </c>
      <c r="C12" s="307"/>
      <c r="D12" s="307"/>
      <c r="E12" s="307"/>
      <c r="F12" s="307"/>
      <c r="G12" s="307"/>
      <c r="H12" s="307"/>
      <c r="I12" s="307"/>
      <c r="J12" s="307"/>
      <c r="K12" s="307"/>
      <c r="L12" s="307"/>
      <c r="M12" s="113"/>
    </row>
    <row r="13" spans="1:13" x14ac:dyDescent="0.25">
      <c r="B13" s="307" t="s">
        <v>581</v>
      </c>
      <c r="C13" s="307"/>
      <c r="D13" s="307"/>
      <c r="E13" s="307" t="s">
        <v>582</v>
      </c>
      <c r="F13" s="307"/>
      <c r="G13" s="307"/>
      <c r="H13" s="307" t="s">
        <v>583</v>
      </c>
      <c r="I13" s="307"/>
      <c r="J13" s="239" t="s">
        <v>584</v>
      </c>
      <c r="K13" s="240" t="s">
        <v>585</v>
      </c>
      <c r="L13" s="239" t="s">
        <v>586</v>
      </c>
      <c r="M13" s="111"/>
    </row>
    <row r="14" spans="1:13" ht="103.5" customHeight="1" x14ac:dyDescent="0.25">
      <c r="B14" s="315" t="s">
        <v>614</v>
      </c>
      <c r="C14" s="315"/>
      <c r="D14" s="315"/>
      <c r="E14" s="316" t="s">
        <v>608</v>
      </c>
      <c r="F14" s="316"/>
      <c r="G14" s="316"/>
      <c r="H14" s="316" t="s">
        <v>590</v>
      </c>
      <c r="I14" s="316"/>
      <c r="J14" s="320" t="s">
        <v>612</v>
      </c>
      <c r="K14" s="322"/>
      <c r="L14" s="256"/>
      <c r="M14" s="114"/>
    </row>
    <row r="15" spans="1:13" ht="105" customHeight="1" x14ac:dyDescent="0.25">
      <c r="B15" s="315" t="s">
        <v>615</v>
      </c>
      <c r="C15" s="315"/>
      <c r="D15" s="315"/>
      <c r="E15" s="316"/>
      <c r="F15" s="316"/>
      <c r="G15" s="316"/>
      <c r="H15" s="316"/>
      <c r="I15" s="316"/>
      <c r="J15" s="321"/>
      <c r="K15" s="323"/>
      <c r="L15" s="256"/>
      <c r="M15" s="111"/>
    </row>
    <row r="16" spans="1:13" ht="69" customHeight="1" x14ac:dyDescent="0.25">
      <c r="B16" s="315" t="s">
        <v>616</v>
      </c>
      <c r="C16" s="315"/>
      <c r="D16" s="315"/>
      <c r="E16" s="316"/>
      <c r="F16" s="316"/>
      <c r="G16" s="316"/>
      <c r="H16" s="316"/>
      <c r="I16" s="316"/>
      <c r="J16" s="321"/>
      <c r="K16" s="323"/>
      <c r="L16" s="256"/>
      <c r="M16" s="111"/>
    </row>
    <row r="17" spans="2:13" ht="75.75" customHeight="1" x14ac:dyDescent="0.25">
      <c r="B17" s="315" t="s">
        <v>617</v>
      </c>
      <c r="C17" s="315"/>
      <c r="D17" s="315"/>
      <c r="E17" s="316"/>
      <c r="F17" s="316"/>
      <c r="G17" s="316"/>
      <c r="H17" s="316"/>
      <c r="I17" s="316"/>
      <c r="J17" s="321"/>
      <c r="K17" s="323"/>
      <c r="L17" s="256"/>
      <c r="M17" s="115"/>
    </row>
    <row r="18" spans="2:13" ht="40.5" customHeight="1" x14ac:dyDescent="0.25">
      <c r="B18" s="315" t="s">
        <v>618</v>
      </c>
      <c r="C18" s="315"/>
      <c r="D18" s="315"/>
      <c r="E18" s="316"/>
      <c r="F18" s="316"/>
      <c r="G18" s="316"/>
      <c r="H18" s="316"/>
      <c r="I18" s="316"/>
      <c r="J18" s="321"/>
      <c r="K18" s="323"/>
      <c r="L18" s="257"/>
      <c r="M18" s="111"/>
    </row>
    <row r="19" spans="2:13" ht="90" customHeight="1" x14ac:dyDescent="0.25">
      <c r="B19" s="315" t="s">
        <v>619</v>
      </c>
      <c r="C19" s="315"/>
      <c r="D19" s="315"/>
      <c r="E19" s="316"/>
      <c r="F19" s="316"/>
      <c r="G19" s="316"/>
      <c r="H19" s="316"/>
      <c r="I19" s="316"/>
      <c r="J19" s="321"/>
      <c r="K19" s="323"/>
      <c r="L19" s="256"/>
      <c r="M19" s="111"/>
    </row>
    <row r="20" spans="2:13" ht="55.5" customHeight="1" x14ac:dyDescent="0.25">
      <c r="B20" s="315" t="s">
        <v>620</v>
      </c>
      <c r="C20" s="315"/>
      <c r="D20" s="315"/>
      <c r="E20" s="316"/>
      <c r="F20" s="316"/>
      <c r="G20" s="316"/>
      <c r="H20" s="316"/>
      <c r="I20" s="316"/>
      <c r="J20" s="321"/>
      <c r="K20" s="324"/>
      <c r="L20" s="256"/>
      <c r="M20" s="116"/>
    </row>
    <row r="21" spans="2:13" x14ac:dyDescent="0.25">
      <c r="B21" s="307" t="s">
        <v>591</v>
      </c>
      <c r="C21" s="307"/>
      <c r="D21" s="307"/>
      <c r="E21" s="307"/>
      <c r="F21" s="307"/>
      <c r="G21" s="307"/>
      <c r="H21" s="307"/>
      <c r="I21" s="307"/>
      <c r="J21" s="307"/>
      <c r="K21" s="307"/>
      <c r="L21" s="307"/>
      <c r="M21" s="113"/>
    </row>
    <row r="22" spans="2:13" x14ac:dyDescent="0.25">
      <c r="B22" s="307" t="s">
        <v>581</v>
      </c>
      <c r="C22" s="307"/>
      <c r="D22" s="307"/>
      <c r="E22" s="307" t="s">
        <v>582</v>
      </c>
      <c r="F22" s="307"/>
      <c r="G22" s="307"/>
      <c r="H22" s="307" t="s">
        <v>583</v>
      </c>
      <c r="I22" s="307"/>
      <c r="J22" s="239" t="s">
        <v>584</v>
      </c>
      <c r="K22" s="240" t="s">
        <v>585</v>
      </c>
      <c r="L22" s="239" t="s">
        <v>586</v>
      </c>
      <c r="M22" s="111"/>
    </row>
    <row r="23" spans="2:13" ht="79.5" customHeight="1" x14ac:dyDescent="0.25">
      <c r="B23" s="315" t="s">
        <v>621</v>
      </c>
      <c r="C23" s="315"/>
      <c r="D23" s="315"/>
      <c r="E23" s="316" t="s">
        <v>592</v>
      </c>
      <c r="F23" s="316"/>
      <c r="G23" s="316"/>
      <c r="H23" s="304" t="s">
        <v>593</v>
      </c>
      <c r="I23" s="304"/>
      <c r="J23" s="317" t="s">
        <v>627</v>
      </c>
      <c r="K23" s="309"/>
      <c r="L23" s="258"/>
      <c r="M23" s="111"/>
    </row>
    <row r="24" spans="2:13" ht="103.5" customHeight="1" x14ac:dyDescent="0.25">
      <c r="B24" s="315" t="s">
        <v>622</v>
      </c>
      <c r="C24" s="315"/>
      <c r="D24" s="315"/>
      <c r="E24" s="316"/>
      <c r="F24" s="316"/>
      <c r="G24" s="316"/>
      <c r="H24" s="304"/>
      <c r="I24" s="304"/>
      <c r="J24" s="317"/>
      <c r="K24" s="310"/>
      <c r="L24" s="258"/>
      <c r="M24" s="111"/>
    </row>
    <row r="25" spans="2:13" ht="138" customHeight="1" x14ac:dyDescent="0.25">
      <c r="B25" s="315" t="s">
        <v>623</v>
      </c>
      <c r="C25" s="315"/>
      <c r="D25" s="315"/>
      <c r="E25" s="316"/>
      <c r="F25" s="316"/>
      <c r="G25" s="316"/>
      <c r="H25" s="304"/>
      <c r="I25" s="304"/>
      <c r="J25" s="317"/>
      <c r="K25" s="310"/>
      <c r="L25" s="258"/>
      <c r="M25" s="111"/>
    </row>
    <row r="26" spans="2:13" ht="42" customHeight="1" x14ac:dyDescent="0.25">
      <c r="B26" s="315" t="s">
        <v>624</v>
      </c>
      <c r="C26" s="315"/>
      <c r="D26" s="315"/>
      <c r="E26" s="316"/>
      <c r="F26" s="316"/>
      <c r="G26" s="316"/>
      <c r="H26" s="304"/>
      <c r="I26" s="304"/>
      <c r="J26" s="317"/>
      <c r="K26" s="310"/>
      <c r="L26" s="258"/>
      <c r="M26" s="117"/>
    </row>
    <row r="27" spans="2:13" ht="126" customHeight="1" x14ac:dyDescent="0.25">
      <c r="B27" s="315" t="s">
        <v>625</v>
      </c>
      <c r="C27" s="315"/>
      <c r="D27" s="315"/>
      <c r="E27" s="316"/>
      <c r="F27" s="316"/>
      <c r="G27" s="316"/>
      <c r="H27" s="304"/>
      <c r="I27" s="304"/>
      <c r="J27" s="317"/>
      <c r="K27" s="310"/>
      <c r="L27" s="259"/>
      <c r="M27" s="117"/>
    </row>
    <row r="28" spans="2:13" ht="108" customHeight="1" x14ac:dyDescent="0.25">
      <c r="B28" s="315" t="s">
        <v>910</v>
      </c>
      <c r="C28" s="315"/>
      <c r="D28" s="315"/>
      <c r="E28" s="316"/>
      <c r="F28" s="316"/>
      <c r="G28" s="316"/>
      <c r="H28" s="304"/>
      <c r="I28" s="304"/>
      <c r="J28" s="317"/>
      <c r="K28" s="310"/>
      <c r="L28" s="258"/>
      <c r="M28" s="111"/>
    </row>
    <row r="29" spans="2:13" ht="114.75" customHeight="1" x14ac:dyDescent="0.25">
      <c r="B29" s="315" t="s">
        <v>626</v>
      </c>
      <c r="C29" s="315"/>
      <c r="D29" s="315"/>
      <c r="E29" s="316"/>
      <c r="F29" s="316"/>
      <c r="G29" s="316"/>
      <c r="H29" s="304"/>
      <c r="I29" s="304"/>
      <c r="J29" s="317"/>
      <c r="K29" s="311"/>
      <c r="L29" s="259"/>
      <c r="M29" s="117"/>
    </row>
    <row r="30" spans="2:13" ht="31.8" customHeight="1" x14ac:dyDescent="0.25">
      <c r="B30" s="308" t="s">
        <v>927</v>
      </c>
      <c r="C30" s="307"/>
      <c r="D30" s="307"/>
      <c r="E30" s="307"/>
      <c r="F30" s="307"/>
      <c r="G30" s="307"/>
      <c r="H30" s="307"/>
      <c r="I30" s="307"/>
      <c r="J30" s="307"/>
      <c r="K30" s="307"/>
      <c r="L30" s="307"/>
      <c r="M30" s="113"/>
    </row>
    <row r="31" spans="2:13" x14ac:dyDescent="0.25">
      <c r="B31" s="307" t="s">
        <v>581</v>
      </c>
      <c r="C31" s="307"/>
      <c r="D31" s="307"/>
      <c r="E31" s="307" t="s">
        <v>582</v>
      </c>
      <c r="F31" s="307"/>
      <c r="G31" s="307"/>
      <c r="H31" s="307" t="s">
        <v>583</v>
      </c>
      <c r="I31" s="307"/>
      <c r="J31" s="307"/>
      <c r="K31" s="240" t="s">
        <v>42</v>
      </c>
      <c r="L31" s="239" t="s">
        <v>586</v>
      </c>
      <c r="M31" s="111"/>
    </row>
    <row r="32" spans="2:13" ht="69" customHeight="1" x14ac:dyDescent="0.25">
      <c r="B32" s="304" t="s">
        <v>926</v>
      </c>
      <c r="C32" s="304"/>
      <c r="D32" s="304"/>
      <c r="E32" s="304" t="s">
        <v>594</v>
      </c>
      <c r="F32" s="304"/>
      <c r="G32" s="304"/>
      <c r="H32" s="304" t="s">
        <v>595</v>
      </c>
      <c r="I32" s="304"/>
      <c r="J32" s="304"/>
      <c r="K32" s="91"/>
      <c r="L32" s="260"/>
      <c r="M32" s="111"/>
    </row>
    <row r="33" spans="2:17" x14ac:dyDescent="0.25">
      <c r="B33" s="242"/>
      <c r="C33" s="242"/>
      <c r="D33" s="242"/>
      <c r="E33" s="242"/>
      <c r="F33" s="242"/>
      <c r="G33" s="242"/>
      <c r="H33" s="242"/>
      <c r="I33" s="242"/>
      <c r="J33" s="242"/>
      <c r="K33" s="242"/>
      <c r="L33" s="242"/>
    </row>
    <row r="34" spans="2:17" x14ac:dyDescent="0.25">
      <c r="B34" s="312" t="s">
        <v>596</v>
      </c>
      <c r="C34" s="243" t="s">
        <v>597</v>
      </c>
      <c r="D34" s="244"/>
      <c r="E34" s="244"/>
      <c r="F34" s="244"/>
      <c r="G34" s="244"/>
      <c r="H34" s="244"/>
      <c r="I34" s="303" t="s">
        <v>598</v>
      </c>
      <c r="J34" s="303" t="s">
        <v>599</v>
      </c>
      <c r="K34" s="303" t="s">
        <v>600</v>
      </c>
      <c r="L34" s="246"/>
      <c r="M34" s="303" t="s">
        <v>601</v>
      </c>
      <c r="N34" s="303" t="s">
        <v>602</v>
      </c>
      <c r="O34" s="110"/>
    </row>
    <row r="35" spans="2:17" x14ac:dyDescent="0.25">
      <c r="B35" s="313"/>
      <c r="C35" s="303" t="s">
        <v>603</v>
      </c>
      <c r="D35" s="303"/>
      <c r="E35" s="303" t="s">
        <v>604</v>
      </c>
      <c r="F35" s="303"/>
      <c r="G35" s="303" t="s">
        <v>605</v>
      </c>
      <c r="H35" s="303"/>
      <c r="I35" s="303"/>
      <c r="J35" s="303"/>
      <c r="K35" s="303"/>
      <c r="L35" s="303" t="s">
        <v>606</v>
      </c>
      <c r="M35" s="303"/>
      <c r="N35" s="303"/>
      <c r="O35" s="110"/>
    </row>
    <row r="36" spans="2:17" x14ac:dyDescent="0.25">
      <c r="B36" s="313"/>
      <c r="C36" s="245" t="s">
        <v>912</v>
      </c>
      <c r="D36" s="245" t="s">
        <v>913</v>
      </c>
      <c r="E36" s="245" t="s">
        <v>912</v>
      </c>
      <c r="F36" s="245" t="s">
        <v>913</v>
      </c>
      <c r="G36" s="245" t="s">
        <v>912</v>
      </c>
      <c r="H36" s="245" t="s">
        <v>913</v>
      </c>
      <c r="I36" s="303"/>
      <c r="J36" s="303"/>
      <c r="K36" s="303"/>
      <c r="L36" s="303"/>
      <c r="M36" s="303"/>
      <c r="N36" s="303"/>
      <c r="O36" s="110"/>
    </row>
    <row r="37" spans="2:17" ht="33" customHeight="1" x14ac:dyDescent="0.25">
      <c r="B37" s="314"/>
      <c r="C37" s="247">
        <f>+K11</f>
        <v>0</v>
      </c>
      <c r="D37" s="248">
        <v>0.5</v>
      </c>
      <c r="E37" s="248">
        <f>+K14</f>
        <v>0</v>
      </c>
      <c r="F37" s="248">
        <v>0.2</v>
      </c>
      <c r="G37" s="248">
        <f>+K23</f>
        <v>0</v>
      </c>
      <c r="H37" s="248">
        <v>0.3</v>
      </c>
      <c r="I37" s="249">
        <f>D37+F37+H37</f>
        <v>1</v>
      </c>
      <c r="J37" s="248">
        <f>5*D37+5*F37+5*H37</f>
        <v>5</v>
      </c>
      <c r="K37" s="250">
        <f>(C37*D37+E37*F37+G37*H37)</f>
        <v>0</v>
      </c>
      <c r="L37" s="261"/>
      <c r="M37" s="253">
        <f>IF(OR(C37&lt;&gt;"",E37&lt;&gt;"",G37&lt;&gt;""),K37/J37,"")</f>
        <v>0</v>
      </c>
      <c r="N37" s="254" t="str">
        <f>IF(M37&lt;0.3,"V inovatyvumo lygis",IF(M37&gt;0.75,"I inovatyvumo lygis",IF(M37&gt;0.5,"II inovatyvumo lygis",IF(M37&gt;0.3,"III inovatyvumo lygis","IV inovatyvumo lygis"))))</f>
        <v>V inovatyvumo lygis</v>
      </c>
      <c r="O37" s="110"/>
      <c r="P37" s="109" t="s">
        <v>637</v>
      </c>
    </row>
    <row r="38" spans="2:17" x14ac:dyDescent="0.25">
      <c r="B38" s="287" t="s">
        <v>607</v>
      </c>
      <c r="C38" s="287"/>
      <c r="D38" s="287"/>
      <c r="E38" s="287"/>
      <c r="F38" s="287"/>
      <c r="G38" s="287"/>
      <c r="H38" s="287"/>
      <c r="I38" s="287"/>
      <c r="J38" s="287"/>
      <c r="K38" s="287"/>
      <c r="L38" s="287"/>
      <c r="M38" s="287"/>
      <c r="N38" s="287"/>
      <c r="O38" s="287"/>
      <c r="P38" s="287"/>
      <c r="Q38" s="287"/>
    </row>
    <row r="39" spans="2:17" x14ac:dyDescent="0.25">
      <c r="B39" s="286" t="s">
        <v>633</v>
      </c>
      <c r="C39" s="286"/>
      <c r="D39" s="286"/>
      <c r="E39" s="286"/>
      <c r="F39" s="286"/>
      <c r="G39" s="286"/>
      <c r="H39" s="286"/>
      <c r="I39" s="286"/>
      <c r="J39" s="286"/>
      <c r="K39" s="286"/>
      <c r="L39" s="286"/>
      <c r="M39" s="286"/>
      <c r="N39" s="286"/>
      <c r="O39" s="286"/>
      <c r="P39" s="286"/>
      <c r="Q39" s="286"/>
    </row>
    <row r="40" spans="2:17" x14ac:dyDescent="0.25">
      <c r="B40" s="286" t="s">
        <v>634</v>
      </c>
      <c r="C40" s="286"/>
      <c r="D40" s="286"/>
      <c r="E40" s="286"/>
      <c r="F40" s="286"/>
      <c r="G40" s="286"/>
      <c r="H40" s="286"/>
      <c r="I40" s="286"/>
      <c r="J40" s="286"/>
      <c r="K40" s="286"/>
      <c r="L40" s="286"/>
      <c r="M40" s="286"/>
      <c r="N40" s="286"/>
      <c r="O40" s="286"/>
      <c r="P40" s="286"/>
      <c r="Q40" s="286"/>
    </row>
    <row r="41" spans="2:17" x14ac:dyDescent="0.25">
      <c r="B41" s="286" t="s">
        <v>635</v>
      </c>
      <c r="C41" s="286"/>
      <c r="D41" s="286"/>
      <c r="E41" s="286"/>
      <c r="F41" s="286"/>
      <c r="G41" s="286"/>
      <c r="H41" s="286"/>
      <c r="I41" s="286"/>
      <c r="J41" s="286"/>
      <c r="K41" s="286"/>
      <c r="L41" s="286"/>
      <c r="M41" s="286"/>
      <c r="N41" s="286"/>
      <c r="O41" s="286"/>
      <c r="P41" s="286"/>
      <c r="Q41" s="286"/>
    </row>
    <row r="42" spans="2:17" x14ac:dyDescent="0.25">
      <c r="B42" s="286" t="s">
        <v>636</v>
      </c>
      <c r="C42" s="286"/>
      <c r="D42" s="286"/>
      <c r="E42" s="286"/>
      <c r="F42" s="286"/>
      <c r="G42" s="286"/>
      <c r="H42" s="286"/>
      <c r="I42" s="286"/>
      <c r="J42" s="286"/>
      <c r="K42" s="286"/>
      <c r="L42" s="286"/>
      <c r="M42" s="286"/>
      <c r="N42" s="286"/>
      <c r="O42" s="286"/>
      <c r="P42" s="286"/>
      <c r="Q42" s="286"/>
    </row>
    <row r="43" spans="2:17" x14ac:dyDescent="0.25">
      <c r="B43" s="286" t="s">
        <v>911</v>
      </c>
      <c r="C43" s="286"/>
      <c r="D43" s="286"/>
      <c r="E43" s="286"/>
      <c r="F43" s="286"/>
      <c r="G43" s="286"/>
      <c r="H43" s="286"/>
      <c r="I43" s="286"/>
      <c r="J43" s="286"/>
      <c r="K43" s="286"/>
      <c r="L43" s="286"/>
      <c r="M43" s="286"/>
      <c r="N43" s="286"/>
      <c r="O43" s="286"/>
      <c r="P43" s="286"/>
      <c r="Q43" s="286"/>
    </row>
  </sheetData>
  <sheetProtection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J21" sqref="J21"/>
    </sheetView>
  </sheetViews>
  <sheetFormatPr defaultRowHeight="13.8" x14ac:dyDescent="0.25"/>
  <cols>
    <col min="1" max="6" width="8.796875" style="2"/>
    <col min="7" max="13" width="14.5" style="2" customWidth="1"/>
    <col min="14" max="16384" width="8.796875" style="2"/>
  </cols>
  <sheetData>
    <row r="2" spans="1:13" x14ac:dyDescent="0.25">
      <c r="A2" s="2" t="s">
        <v>869</v>
      </c>
      <c r="B2" s="296" t="s">
        <v>871</v>
      </c>
    </row>
    <row r="3" spans="1:13" x14ac:dyDescent="0.25">
      <c r="B3" s="295" t="s">
        <v>870</v>
      </c>
    </row>
    <row r="5" spans="1:13" ht="99.6" customHeight="1" x14ac:dyDescent="0.25">
      <c r="B5" s="489" t="s">
        <v>868</v>
      </c>
      <c r="C5" s="489"/>
      <c r="D5" s="489"/>
      <c r="E5" s="489"/>
      <c r="F5" s="489"/>
      <c r="G5" s="489"/>
      <c r="H5" s="489"/>
      <c r="I5" s="489"/>
      <c r="J5" s="489"/>
      <c r="K5" s="489"/>
      <c r="L5" s="489"/>
      <c r="M5" s="489"/>
    </row>
    <row r="6" spans="1:13" ht="15.6" x14ac:dyDescent="0.25">
      <c r="B6" s="490" t="s">
        <v>73</v>
      </c>
      <c r="C6" s="493" t="s">
        <v>860</v>
      </c>
      <c r="D6" s="493"/>
      <c r="E6" s="493" t="s">
        <v>861</v>
      </c>
      <c r="F6" s="493" t="s">
        <v>862</v>
      </c>
      <c r="G6" s="493" t="s">
        <v>863</v>
      </c>
      <c r="H6" s="493"/>
      <c r="I6" s="493"/>
      <c r="J6" s="493"/>
      <c r="K6" s="493"/>
      <c r="L6" s="493"/>
      <c r="M6" s="493"/>
    </row>
    <row r="7" spans="1:13" ht="15.6" x14ac:dyDescent="0.25">
      <c r="B7" s="491"/>
      <c r="C7" s="493"/>
      <c r="D7" s="493"/>
      <c r="E7" s="493"/>
      <c r="F7" s="493"/>
      <c r="G7" s="494" t="s">
        <v>914</v>
      </c>
      <c r="H7" s="494"/>
      <c r="I7" s="494"/>
      <c r="J7" s="493" t="s">
        <v>915</v>
      </c>
      <c r="K7" s="493"/>
      <c r="L7" s="493"/>
      <c r="M7" s="493"/>
    </row>
    <row r="8" spans="1:13" ht="15.6" x14ac:dyDescent="0.25">
      <c r="B8" s="492"/>
      <c r="C8" s="493"/>
      <c r="D8" s="493"/>
      <c r="E8" s="493"/>
      <c r="F8" s="493"/>
      <c r="G8" s="292" t="s">
        <v>864</v>
      </c>
      <c r="H8" s="292" t="s">
        <v>865</v>
      </c>
      <c r="I8" s="292" t="s">
        <v>866</v>
      </c>
      <c r="J8" s="292" t="s">
        <v>864</v>
      </c>
      <c r="K8" s="292" t="s">
        <v>865</v>
      </c>
      <c r="L8" s="292" t="s">
        <v>866</v>
      </c>
      <c r="M8" s="292" t="s">
        <v>867</v>
      </c>
    </row>
    <row r="9" spans="1:13" ht="15.6" x14ac:dyDescent="0.3">
      <c r="B9" s="293"/>
      <c r="C9" s="488"/>
      <c r="D9" s="488"/>
      <c r="E9" s="210"/>
      <c r="F9" s="210"/>
      <c r="G9" s="294"/>
      <c r="H9" s="294"/>
      <c r="I9" s="294"/>
      <c r="J9" s="294"/>
      <c r="K9" s="294"/>
      <c r="L9" s="294"/>
      <c r="M9" s="294"/>
    </row>
    <row r="10" spans="1:13" ht="15.6" x14ac:dyDescent="0.3">
      <c r="B10" s="293"/>
      <c r="C10" s="488"/>
      <c r="D10" s="488"/>
      <c r="E10" s="210"/>
      <c r="F10" s="210"/>
      <c r="G10" s="294"/>
      <c r="H10" s="294"/>
      <c r="I10" s="294"/>
      <c r="J10" s="294"/>
      <c r="K10" s="294"/>
      <c r="L10" s="294"/>
      <c r="M10" s="294"/>
    </row>
    <row r="11" spans="1:13" ht="15.6" x14ac:dyDescent="0.3">
      <c r="B11" s="293"/>
      <c r="C11" s="488"/>
      <c r="D11" s="488"/>
      <c r="E11" s="210"/>
      <c r="F11" s="210"/>
      <c r="G11" s="294"/>
      <c r="H11" s="294"/>
      <c r="I11" s="294"/>
      <c r="J11" s="294"/>
      <c r="K11" s="294"/>
      <c r="L11" s="294"/>
      <c r="M11" s="294"/>
    </row>
    <row r="12" spans="1:13" ht="15.6" x14ac:dyDescent="0.3">
      <c r="B12" s="293"/>
      <c r="C12" s="488"/>
      <c r="D12" s="488"/>
      <c r="E12" s="210"/>
      <c r="F12" s="210"/>
      <c r="G12" s="294"/>
      <c r="H12" s="294"/>
      <c r="I12" s="294"/>
      <c r="J12" s="294"/>
      <c r="K12" s="294"/>
      <c r="L12" s="294"/>
      <c r="M12" s="294"/>
    </row>
    <row r="13" spans="1:13" ht="15.6" x14ac:dyDescent="0.3">
      <c r="B13" s="293"/>
      <c r="C13" s="488"/>
      <c r="D13" s="488"/>
      <c r="E13" s="210"/>
      <c r="F13" s="210"/>
      <c r="G13" s="294"/>
      <c r="H13" s="294"/>
      <c r="I13" s="294"/>
      <c r="J13" s="294"/>
      <c r="K13" s="294"/>
      <c r="L13" s="294"/>
      <c r="M13" s="294"/>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B11" sqref="B11"/>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304</v>
      </c>
      <c r="B2" s="122" t="s">
        <v>194</v>
      </c>
    </row>
    <row r="3" spans="1:3" ht="30" customHeight="1" x14ac:dyDescent="0.3">
      <c r="A3" s="128" t="s">
        <v>73</v>
      </c>
      <c r="B3" s="123" t="s">
        <v>147</v>
      </c>
      <c r="C3" s="288" t="s">
        <v>193</v>
      </c>
    </row>
    <row r="4" spans="1:3" ht="36.75" customHeight="1" x14ac:dyDescent="0.3">
      <c r="A4" s="129" t="s">
        <v>357</v>
      </c>
      <c r="B4" s="124" t="s">
        <v>195</v>
      </c>
      <c r="C4" s="121"/>
    </row>
    <row r="5" spans="1:3" ht="65.25" customHeight="1" x14ac:dyDescent="0.3">
      <c r="A5" s="129" t="s">
        <v>358</v>
      </c>
      <c r="B5" s="124" t="s">
        <v>178</v>
      </c>
      <c r="C5" s="121"/>
    </row>
    <row r="6" spans="1:3" ht="48.75" customHeight="1" x14ac:dyDescent="0.3">
      <c r="A6" s="129" t="s">
        <v>359</v>
      </c>
      <c r="B6" s="124" t="s">
        <v>179</v>
      </c>
      <c r="C6" s="121"/>
    </row>
    <row r="7" spans="1:3" ht="32.25" customHeight="1" x14ac:dyDescent="0.3">
      <c r="A7" s="129" t="s">
        <v>360</v>
      </c>
      <c r="B7" s="124" t="s">
        <v>180</v>
      </c>
      <c r="C7" s="121"/>
    </row>
    <row r="8" spans="1:3" ht="64.5" customHeight="1" x14ac:dyDescent="0.3">
      <c r="A8" s="129" t="s">
        <v>361</v>
      </c>
      <c r="B8" s="301" t="s">
        <v>917</v>
      </c>
      <c r="C8" s="121"/>
    </row>
    <row r="9" spans="1:3" ht="69.75" customHeight="1" x14ac:dyDescent="0.3">
      <c r="A9" s="129" t="s">
        <v>362</v>
      </c>
      <c r="B9" s="124" t="s">
        <v>181</v>
      </c>
      <c r="C9" s="121"/>
    </row>
    <row r="10" spans="1:3" ht="83.25" customHeight="1" x14ac:dyDescent="0.3">
      <c r="A10" s="129" t="s">
        <v>363</v>
      </c>
      <c r="B10" s="124" t="s">
        <v>182</v>
      </c>
      <c r="C10" s="121"/>
    </row>
    <row r="11" spans="1:3" ht="47.25" customHeight="1" x14ac:dyDescent="0.3">
      <c r="A11" s="129" t="s">
        <v>364</v>
      </c>
      <c r="B11" s="124" t="s">
        <v>183</v>
      </c>
      <c r="C11" s="121"/>
    </row>
    <row r="12" spans="1:3" ht="37.5" customHeight="1" x14ac:dyDescent="0.3">
      <c r="A12" s="129" t="s">
        <v>365</v>
      </c>
      <c r="B12" s="124" t="s">
        <v>184</v>
      </c>
      <c r="C12" s="121"/>
    </row>
    <row r="13" spans="1:3" ht="52.5" customHeight="1" x14ac:dyDescent="0.3">
      <c r="A13" s="129" t="s">
        <v>366</v>
      </c>
      <c r="B13" s="124" t="s">
        <v>196</v>
      </c>
      <c r="C13" s="121"/>
    </row>
    <row r="14" spans="1:3" x14ac:dyDescent="0.3">
      <c r="A14" s="129" t="s">
        <v>367</v>
      </c>
      <c r="B14" s="124" t="s">
        <v>185</v>
      </c>
      <c r="C14" s="121"/>
    </row>
    <row r="15" spans="1:3" ht="96" customHeight="1" x14ac:dyDescent="0.3">
      <c r="A15" s="129" t="s">
        <v>368</v>
      </c>
      <c r="B15" s="124" t="s">
        <v>197</v>
      </c>
      <c r="C15" s="121"/>
    </row>
    <row r="16" spans="1:3" ht="80.25" customHeight="1" x14ac:dyDescent="0.3">
      <c r="A16" s="129" t="s">
        <v>369</v>
      </c>
      <c r="B16" s="124" t="s">
        <v>186</v>
      </c>
      <c r="C16" s="121"/>
    </row>
    <row r="17" spans="1:4" ht="18.75" customHeight="1" x14ac:dyDescent="0.3">
      <c r="A17" s="129" t="s">
        <v>370</v>
      </c>
      <c r="B17" s="124" t="s">
        <v>187</v>
      </c>
      <c r="C17" s="121"/>
    </row>
    <row r="18" spans="1:4" ht="31.5" customHeight="1" x14ac:dyDescent="0.3">
      <c r="A18" s="129" t="s">
        <v>371</v>
      </c>
      <c r="B18" s="301" t="s">
        <v>918</v>
      </c>
      <c r="C18" s="121"/>
    </row>
    <row r="19" spans="1:4" ht="31.5" customHeight="1" x14ac:dyDescent="0.3">
      <c r="A19" s="129" t="s">
        <v>372</v>
      </c>
      <c r="B19" s="301" t="s">
        <v>919</v>
      </c>
      <c r="C19" s="121"/>
    </row>
    <row r="20" spans="1:4" ht="18" customHeight="1" x14ac:dyDescent="0.3">
      <c r="A20" s="129" t="s">
        <v>373</v>
      </c>
      <c r="B20" s="124" t="s">
        <v>188</v>
      </c>
      <c r="C20" s="121"/>
    </row>
    <row r="21" spans="1:4" ht="32.25" customHeight="1" x14ac:dyDescent="0.3">
      <c r="A21" s="129" t="s">
        <v>374</v>
      </c>
      <c r="B21" s="124" t="s">
        <v>189</v>
      </c>
      <c r="C21" s="121"/>
    </row>
    <row r="22" spans="1:4" ht="31.2" x14ac:dyDescent="0.3">
      <c r="A22" s="129" t="s">
        <v>375</v>
      </c>
      <c r="B22" s="301" t="s">
        <v>920</v>
      </c>
      <c r="C22" s="121"/>
    </row>
    <row r="23" spans="1:4" ht="31.2" x14ac:dyDescent="0.3">
      <c r="A23" s="129" t="s">
        <v>376</v>
      </c>
      <c r="B23" s="124" t="s">
        <v>190</v>
      </c>
      <c r="C23" s="121"/>
    </row>
    <row r="24" spans="1:4" ht="65.25" customHeight="1" x14ac:dyDescent="0.3">
      <c r="A24" s="129" t="s">
        <v>377</v>
      </c>
      <c r="B24" s="124" t="s">
        <v>191</v>
      </c>
      <c r="C24" s="121"/>
    </row>
    <row r="25" spans="1:4" ht="48" customHeight="1" x14ac:dyDescent="0.3">
      <c r="A25" s="129" t="s">
        <v>378</v>
      </c>
      <c r="B25" s="301" t="s">
        <v>921</v>
      </c>
      <c r="C25" s="121"/>
    </row>
    <row r="26" spans="1:4" ht="127.5" customHeight="1" x14ac:dyDescent="0.3">
      <c r="A26" s="129" t="s">
        <v>379</v>
      </c>
      <c r="B26" s="185" t="s">
        <v>804</v>
      </c>
      <c r="C26" s="121"/>
      <c r="D26" s="5"/>
    </row>
    <row r="27" spans="1:4" ht="31.5" customHeight="1" x14ac:dyDescent="0.3">
      <c r="A27" s="129" t="s">
        <v>380</v>
      </c>
      <c r="B27" s="124" t="s">
        <v>192</v>
      </c>
      <c r="C27" s="121"/>
    </row>
    <row r="28" spans="1:4" ht="51.75" customHeight="1" x14ac:dyDescent="0.3">
      <c r="A28" s="129" t="s">
        <v>381</v>
      </c>
      <c r="B28" s="262" t="s">
        <v>922</v>
      </c>
      <c r="C28" s="227"/>
      <c r="D28" s="5"/>
    </row>
    <row r="29" spans="1:4" ht="34.5" customHeight="1" x14ac:dyDescent="0.3">
      <c r="A29" s="129" t="s">
        <v>405</v>
      </c>
      <c r="B29" s="262" t="s">
        <v>923</v>
      </c>
      <c r="C29" s="227"/>
      <c r="D29" s="5"/>
    </row>
    <row r="30" spans="1:4" ht="48.75" customHeight="1" x14ac:dyDescent="0.3">
      <c r="A30" s="129" t="s">
        <v>638</v>
      </c>
      <c r="B30" s="262" t="s">
        <v>924</v>
      </c>
      <c r="C30" s="228"/>
      <c r="D30" s="5"/>
    </row>
    <row r="31" spans="1:4" ht="48" customHeight="1" x14ac:dyDescent="0.3">
      <c r="A31" s="129" t="s">
        <v>639</v>
      </c>
      <c r="B31" s="262" t="s">
        <v>925</v>
      </c>
      <c r="C31" s="228"/>
      <c r="D31" s="5"/>
    </row>
    <row r="32" spans="1:4" ht="124.8" customHeight="1" x14ac:dyDescent="0.3">
      <c r="A32" s="129" t="s">
        <v>890</v>
      </c>
      <c r="B32" s="262" t="s">
        <v>889</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B9" sqref="B9"/>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305</v>
      </c>
      <c r="B2" s="175" t="s">
        <v>536</v>
      </c>
    </row>
    <row r="3" spans="1:11" ht="26.4" x14ac:dyDescent="0.25">
      <c r="A3" s="177" t="s">
        <v>143</v>
      </c>
      <c r="B3" s="177" t="s">
        <v>141</v>
      </c>
      <c r="C3" s="177" t="s">
        <v>142</v>
      </c>
    </row>
    <row r="4" spans="1:11" x14ac:dyDescent="0.25">
      <c r="A4" s="263" t="s">
        <v>406</v>
      </c>
      <c r="B4" s="264" t="s">
        <v>773</v>
      </c>
      <c r="C4" s="178"/>
      <c r="E4" s="495"/>
      <c r="F4" s="495"/>
      <c r="G4" s="495"/>
      <c r="H4" s="495"/>
      <c r="I4" s="495"/>
      <c r="J4" s="495"/>
    </row>
    <row r="5" spans="1:11" ht="19.5" customHeight="1" x14ac:dyDescent="0.25">
      <c r="A5" s="263" t="s">
        <v>407</v>
      </c>
      <c r="B5" s="264" t="s">
        <v>774</v>
      </c>
      <c r="C5" s="178"/>
      <c r="E5" s="495"/>
      <c r="F5" s="495"/>
      <c r="G5" s="495"/>
      <c r="H5" s="495"/>
      <c r="I5" s="495"/>
      <c r="J5" s="495"/>
    </row>
    <row r="6" spans="1:11" x14ac:dyDescent="0.25">
      <c r="A6" s="263" t="s">
        <v>408</v>
      </c>
      <c r="B6" s="264" t="s">
        <v>775</v>
      </c>
      <c r="C6" s="178"/>
      <c r="E6" s="495"/>
      <c r="F6" s="495"/>
      <c r="G6" s="495"/>
      <c r="H6" s="495"/>
      <c r="I6" s="495"/>
      <c r="J6" s="495"/>
    </row>
    <row r="7" spans="1:11" x14ac:dyDescent="0.25">
      <c r="A7" s="263" t="s">
        <v>409</v>
      </c>
      <c r="B7" s="264" t="s">
        <v>776</v>
      </c>
      <c r="C7" s="178"/>
      <c r="E7" s="495"/>
      <c r="F7" s="495"/>
      <c r="G7" s="495"/>
      <c r="H7" s="495"/>
      <c r="I7" s="495"/>
      <c r="J7" s="495"/>
    </row>
    <row r="8" spans="1:11" ht="18" customHeight="1" x14ac:dyDescent="0.25">
      <c r="A8" s="263" t="s">
        <v>410</v>
      </c>
      <c r="B8" s="264" t="s">
        <v>777</v>
      </c>
      <c r="C8" s="178"/>
      <c r="E8" s="495"/>
      <c r="F8" s="495"/>
      <c r="G8" s="495"/>
      <c r="H8" s="495"/>
      <c r="I8" s="495"/>
      <c r="J8" s="495"/>
    </row>
    <row r="9" spans="1:11" ht="66" customHeight="1" x14ac:dyDescent="0.25">
      <c r="A9" s="263" t="s">
        <v>411</v>
      </c>
      <c r="B9" s="264" t="s">
        <v>778</v>
      </c>
      <c r="C9" s="178"/>
      <c r="E9" s="495"/>
      <c r="F9" s="495"/>
      <c r="G9" s="495"/>
      <c r="H9" s="495"/>
      <c r="I9" s="495"/>
      <c r="J9" s="495"/>
    </row>
    <row r="10" spans="1:11" x14ac:dyDescent="0.25">
      <c r="A10" s="263" t="s">
        <v>412</v>
      </c>
      <c r="B10" s="265" t="s">
        <v>779</v>
      </c>
      <c r="C10" s="178"/>
      <c r="E10" s="495"/>
      <c r="F10" s="495"/>
      <c r="G10" s="495"/>
      <c r="H10" s="495"/>
      <c r="I10" s="495"/>
      <c r="J10" s="495"/>
    </row>
    <row r="11" spans="1:11" x14ac:dyDescent="0.25">
      <c r="A11" s="263" t="s">
        <v>413</v>
      </c>
      <c r="B11" s="264" t="s">
        <v>780</v>
      </c>
      <c r="C11" s="178"/>
      <c r="E11" s="495"/>
      <c r="F11" s="495"/>
      <c r="G11" s="495"/>
      <c r="H11" s="495"/>
      <c r="I11" s="495"/>
      <c r="J11" s="495"/>
    </row>
    <row r="12" spans="1:11" ht="26.25" customHeight="1" x14ac:dyDescent="0.25">
      <c r="A12" s="263" t="s">
        <v>414</v>
      </c>
      <c r="B12" s="264" t="s">
        <v>781</v>
      </c>
      <c r="C12" s="178"/>
      <c r="E12" s="495"/>
      <c r="F12" s="495"/>
      <c r="G12" s="495"/>
      <c r="H12" s="495"/>
      <c r="I12" s="495"/>
      <c r="J12" s="495"/>
      <c r="K12" s="179"/>
    </row>
    <row r="13" spans="1:11" ht="17.25" customHeight="1" x14ac:dyDescent="0.25">
      <c r="A13" s="263" t="s">
        <v>415</v>
      </c>
      <c r="B13" s="264" t="s">
        <v>782</v>
      </c>
      <c r="C13" s="178"/>
    </row>
    <row r="14" spans="1:11" x14ac:dyDescent="0.25">
      <c r="A14" s="263" t="s">
        <v>416</v>
      </c>
      <c r="B14" s="264" t="s">
        <v>783</v>
      </c>
      <c r="C14" s="178"/>
    </row>
    <row r="15" spans="1:11" ht="28.5" customHeight="1" x14ac:dyDescent="0.25">
      <c r="A15" s="263" t="s">
        <v>417</v>
      </c>
      <c r="B15" s="264" t="s">
        <v>784</v>
      </c>
      <c r="C15" s="178"/>
    </row>
    <row r="16" spans="1:11" ht="15" customHeight="1" x14ac:dyDescent="0.25">
      <c r="A16" s="263" t="s">
        <v>418</v>
      </c>
      <c r="B16" s="264" t="s">
        <v>785</v>
      </c>
      <c r="C16" s="180"/>
    </row>
    <row r="17" spans="1:3" ht="68.25" customHeight="1" x14ac:dyDescent="0.25">
      <c r="A17" s="263" t="s">
        <v>419</v>
      </c>
      <c r="B17" s="264" t="s">
        <v>787</v>
      </c>
      <c r="C17" s="180"/>
    </row>
    <row r="18" spans="1:3" ht="44.25" customHeight="1" x14ac:dyDescent="0.25">
      <c r="A18" s="263" t="s">
        <v>420</v>
      </c>
      <c r="B18" s="264" t="s">
        <v>786</v>
      </c>
      <c r="C18" s="180"/>
    </row>
    <row r="19" spans="1:3" ht="17.25" customHeight="1" x14ac:dyDescent="0.25">
      <c r="A19" s="263" t="s">
        <v>421</v>
      </c>
      <c r="B19" s="264" t="s">
        <v>788</v>
      </c>
      <c r="C19" s="180"/>
    </row>
    <row r="20" spans="1:3" ht="45" customHeight="1" x14ac:dyDescent="0.25">
      <c r="A20" s="263" t="s">
        <v>422</v>
      </c>
      <c r="B20" s="264" t="s">
        <v>789</v>
      </c>
      <c r="C20" s="180"/>
    </row>
    <row r="21" spans="1:3" ht="34.5" customHeight="1" x14ac:dyDescent="0.25">
      <c r="A21" s="263" t="s">
        <v>423</v>
      </c>
      <c r="B21" s="264" t="s">
        <v>790</v>
      </c>
      <c r="C21" s="180"/>
    </row>
    <row r="22" spans="1:3" ht="44.4" customHeight="1" x14ac:dyDescent="0.25">
      <c r="A22" s="263" t="s">
        <v>424</v>
      </c>
      <c r="B22" s="264" t="s">
        <v>791</v>
      </c>
      <c r="C22" s="180"/>
    </row>
    <row r="23" spans="1:3" ht="29.4" customHeight="1" x14ac:dyDescent="0.25">
      <c r="A23" s="263" t="s">
        <v>425</v>
      </c>
      <c r="B23" s="264" t="s">
        <v>859</v>
      </c>
      <c r="C23" s="180"/>
    </row>
    <row r="24" spans="1:3" ht="14.4" customHeight="1" x14ac:dyDescent="0.25">
      <c r="A24" s="263" t="s">
        <v>426</v>
      </c>
      <c r="B24" s="264"/>
      <c r="C24" s="180"/>
    </row>
    <row r="25" spans="1:3" x14ac:dyDescent="0.25">
      <c r="A25" s="263" t="s">
        <v>427</v>
      </c>
      <c r="B25" s="264"/>
      <c r="C25" s="180"/>
    </row>
    <row r="26" spans="1:3" x14ac:dyDescent="0.25">
      <c r="A26" s="263" t="s">
        <v>428</v>
      </c>
      <c r="B26" s="264"/>
      <c r="C26" s="180"/>
    </row>
    <row r="27" spans="1:3" x14ac:dyDescent="0.25">
      <c r="A27" s="263" t="s">
        <v>429</v>
      </c>
      <c r="B27" s="264"/>
      <c r="C27" s="180"/>
    </row>
    <row r="28" spans="1:3" x14ac:dyDescent="0.25">
      <c r="A28" s="263" t="s">
        <v>430</v>
      </c>
      <c r="B28" s="264"/>
      <c r="C28" s="180"/>
    </row>
    <row r="29" spans="1:3" x14ac:dyDescent="0.25">
      <c r="A29" s="263" t="s">
        <v>792</v>
      </c>
      <c r="B29" s="264"/>
      <c r="C29" s="180"/>
    </row>
    <row r="30" spans="1:3" x14ac:dyDescent="0.25">
      <c r="A30" s="263" t="s">
        <v>793</v>
      </c>
      <c r="B30" s="264"/>
      <c r="C30" s="180"/>
    </row>
    <row r="31" spans="1:3" x14ac:dyDescent="0.25">
      <c r="A31" s="263" t="s">
        <v>794</v>
      </c>
      <c r="B31" s="264"/>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zoomScale="65" zoomScaleNormal="90" workbookViewId="0">
      <selection activeCell="F6" sqref="F6"/>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431</v>
      </c>
      <c r="B2" s="43" t="s">
        <v>144</v>
      </c>
    </row>
    <row r="3" spans="1:2" ht="65.400000000000006" customHeight="1" thickBot="1" x14ac:dyDescent="0.35">
      <c r="A3" s="14"/>
      <c r="B3" s="76" t="s">
        <v>537</v>
      </c>
    </row>
    <row r="4" spans="1:2" ht="30" customHeight="1" x14ac:dyDescent="0.3">
      <c r="A4" s="77"/>
      <c r="B4" s="78"/>
    </row>
    <row r="5" spans="1:2" x14ac:dyDescent="0.3">
      <c r="A5" s="75" t="s">
        <v>433</v>
      </c>
      <c r="B5" s="79" t="s">
        <v>145</v>
      </c>
    </row>
    <row r="6" spans="1:2" ht="42" customHeight="1" x14ac:dyDescent="0.3">
      <c r="A6" s="75" t="s">
        <v>434</v>
      </c>
      <c r="B6" s="80" t="s">
        <v>235</v>
      </c>
    </row>
    <row r="7" spans="1:2" ht="18" customHeight="1" x14ac:dyDescent="0.3">
      <c r="A7" s="75" t="s">
        <v>435</v>
      </c>
      <c r="B7" s="81" t="s">
        <v>432</v>
      </c>
    </row>
    <row r="8" spans="1:2" ht="38.25" customHeight="1" x14ac:dyDescent="0.3">
      <c r="A8" s="75" t="s">
        <v>436</v>
      </c>
      <c r="B8" s="81" t="s">
        <v>464</v>
      </c>
    </row>
    <row r="9" spans="1:2" ht="179.25" customHeight="1" x14ac:dyDescent="0.3">
      <c r="A9" s="75" t="s">
        <v>437</v>
      </c>
      <c r="B9" s="80" t="s">
        <v>445</v>
      </c>
    </row>
    <row r="10" spans="1:2" ht="40.5" customHeight="1" x14ac:dyDescent="0.3">
      <c r="A10" s="75" t="s">
        <v>438</v>
      </c>
      <c r="B10" s="80" t="s">
        <v>446</v>
      </c>
    </row>
    <row r="11" spans="1:2" ht="40.5" customHeight="1" x14ac:dyDescent="0.3">
      <c r="A11" s="75" t="s">
        <v>439</v>
      </c>
      <c r="B11" s="80" t="s">
        <v>447</v>
      </c>
    </row>
    <row r="12" spans="1:2" ht="87" customHeight="1" x14ac:dyDescent="0.3">
      <c r="A12" s="75" t="s">
        <v>440</v>
      </c>
      <c r="B12" s="80" t="s">
        <v>151</v>
      </c>
    </row>
    <row r="13" spans="1:2" ht="71.25" customHeight="1" x14ac:dyDescent="0.3">
      <c r="A13" s="75" t="s">
        <v>441</v>
      </c>
      <c r="B13" s="80" t="s">
        <v>448</v>
      </c>
    </row>
    <row r="14" spans="1:2" ht="63.75" customHeight="1" x14ac:dyDescent="0.3">
      <c r="A14" s="75" t="s">
        <v>442</v>
      </c>
      <c r="B14" s="80" t="s">
        <v>152</v>
      </c>
    </row>
    <row r="15" spans="1:2" ht="51.75" customHeight="1" x14ac:dyDescent="0.3">
      <c r="A15" s="75" t="s">
        <v>443</v>
      </c>
      <c r="B15" s="81" t="s">
        <v>234</v>
      </c>
    </row>
    <row r="16" spans="1:2" ht="67.5" customHeight="1" x14ac:dyDescent="0.3">
      <c r="A16" s="75" t="s">
        <v>444</v>
      </c>
      <c r="B16" s="81" t="s">
        <v>816</v>
      </c>
    </row>
    <row r="17" spans="1:2" ht="130.5" customHeight="1" x14ac:dyDescent="0.3">
      <c r="A17" s="75" t="s">
        <v>467</v>
      </c>
      <c r="B17" s="81" t="s">
        <v>453</v>
      </c>
    </row>
    <row r="18" spans="1:2" ht="136.5" customHeight="1" x14ac:dyDescent="0.3">
      <c r="A18" s="75" t="s">
        <v>468</v>
      </c>
      <c r="B18" s="81" t="s">
        <v>454</v>
      </c>
    </row>
    <row r="19" spans="1:2" ht="41.25" customHeight="1" x14ac:dyDescent="0.3">
      <c r="A19" s="75" t="s">
        <v>469</v>
      </c>
      <c r="B19" s="81" t="s">
        <v>455</v>
      </c>
    </row>
    <row r="20" spans="1:2" ht="69.75" customHeight="1" x14ac:dyDescent="0.3">
      <c r="A20" s="75" t="s">
        <v>470</v>
      </c>
      <c r="B20" s="81" t="s">
        <v>456</v>
      </c>
    </row>
    <row r="21" spans="1:2" x14ac:dyDescent="0.3">
      <c r="A21" s="75" t="s">
        <v>471</v>
      </c>
      <c r="B21" s="81" t="s">
        <v>457</v>
      </c>
    </row>
    <row r="22" spans="1:2" x14ac:dyDescent="0.3">
      <c r="A22" s="75" t="s">
        <v>473</v>
      </c>
      <c r="B22" s="82" t="s">
        <v>146</v>
      </c>
    </row>
    <row r="23" spans="1:2" ht="48" customHeight="1" x14ac:dyDescent="0.3">
      <c r="A23" s="75" t="s">
        <v>474</v>
      </c>
      <c r="B23" s="83" t="s">
        <v>465</v>
      </c>
    </row>
    <row r="24" spans="1:2" ht="130.5" customHeight="1" x14ac:dyDescent="0.3">
      <c r="A24" s="75" t="s">
        <v>475</v>
      </c>
      <c r="B24" s="83" t="s">
        <v>449</v>
      </c>
    </row>
    <row r="25" spans="1:2" ht="57" customHeight="1" x14ac:dyDescent="0.3">
      <c r="A25" s="75" t="s">
        <v>476</v>
      </c>
      <c r="B25" s="83" t="s">
        <v>450</v>
      </c>
    </row>
    <row r="26" spans="1:2" ht="76.5" customHeight="1" x14ac:dyDescent="0.3">
      <c r="A26" s="75" t="s">
        <v>477</v>
      </c>
      <c r="B26" s="83" t="s">
        <v>451</v>
      </c>
    </row>
    <row r="27" spans="1:2" ht="70.5" customHeight="1" x14ac:dyDescent="0.3">
      <c r="A27" s="75" t="s">
        <v>478</v>
      </c>
      <c r="B27" s="83" t="s">
        <v>452</v>
      </c>
    </row>
    <row r="28" spans="1:2" ht="73.5" customHeight="1" x14ac:dyDescent="0.3">
      <c r="A28" s="75" t="s">
        <v>479</v>
      </c>
      <c r="B28" s="83" t="s">
        <v>466</v>
      </c>
    </row>
    <row r="29" spans="1:2" ht="42.75" customHeight="1" x14ac:dyDescent="0.3">
      <c r="A29" s="75" t="s">
        <v>480</v>
      </c>
      <c r="B29" s="83" t="s">
        <v>472</v>
      </c>
    </row>
    <row r="30" spans="1:2" ht="68.25" customHeight="1" x14ac:dyDescent="0.3">
      <c r="A30" s="75" t="s">
        <v>481</v>
      </c>
      <c r="B30" s="83" t="s">
        <v>460</v>
      </c>
    </row>
    <row r="31" spans="1:2" ht="79.5" customHeight="1" x14ac:dyDescent="0.3">
      <c r="A31" s="75" t="s">
        <v>482</v>
      </c>
      <c r="B31" s="83" t="s">
        <v>458</v>
      </c>
    </row>
    <row r="32" spans="1:2" ht="26.25" customHeight="1" x14ac:dyDescent="0.3">
      <c r="A32" s="75" t="s">
        <v>483</v>
      </c>
      <c r="B32" s="83" t="s">
        <v>459</v>
      </c>
    </row>
    <row r="33" spans="1:2" ht="56.25" customHeight="1" x14ac:dyDescent="0.3">
      <c r="A33" s="75" t="s">
        <v>484</v>
      </c>
      <c r="B33" s="83" t="s">
        <v>463</v>
      </c>
    </row>
    <row r="34" spans="1:2" ht="55.5" customHeight="1" x14ac:dyDescent="0.3">
      <c r="A34" s="75" t="s">
        <v>485</v>
      </c>
      <c r="B34" s="83" t="s">
        <v>461</v>
      </c>
    </row>
    <row r="35" spans="1:2" ht="217.5" customHeight="1" x14ac:dyDescent="0.3">
      <c r="A35" s="75" t="s">
        <v>486</v>
      </c>
      <c r="B35" s="83" t="s">
        <v>462</v>
      </c>
    </row>
    <row r="36" spans="1:2" ht="217.5" customHeight="1" x14ac:dyDescent="0.3">
      <c r="A36" s="84"/>
    </row>
    <row r="37" spans="1:2" ht="217.5" customHeight="1" x14ac:dyDescent="0.3">
      <c r="A37" s="496" t="s">
        <v>307</v>
      </c>
      <c r="B37" s="496"/>
    </row>
  </sheetData>
  <sheetProtection algorithmName="SHA-512" hashValue="zgDImTwgQELHnoebos1/nZZkAcF4OLsswSCMJcKKGTG8fRUHbryAOQro1dE5CEqY3Os+ngGm7W5hm5uWBAiOUg==" saltValue="J5LnJjEuRoAZ7UvLAcY5mQ=="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tabSelected="1"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872</v>
      </c>
      <c r="B2" s="65" t="s">
        <v>817</v>
      </c>
      <c r="C2" s="191"/>
      <c r="D2" s="192"/>
      <c r="E2" s="189"/>
      <c r="F2" s="189"/>
      <c r="G2" s="189"/>
      <c r="H2" s="189"/>
      <c r="I2" s="189"/>
      <c r="J2" s="189"/>
      <c r="K2" s="189"/>
      <c r="L2" s="189"/>
      <c r="M2" s="189"/>
      <c r="N2" s="189"/>
      <c r="O2" s="189"/>
      <c r="P2" s="189"/>
    </row>
    <row r="3" spans="1:16" ht="31.2" x14ac:dyDescent="0.3">
      <c r="A3" s="171" t="s">
        <v>73</v>
      </c>
      <c r="B3" s="97" t="s">
        <v>147</v>
      </c>
      <c r="C3" s="97" t="s">
        <v>818</v>
      </c>
      <c r="D3" s="97" t="s">
        <v>819</v>
      </c>
      <c r="E3" s="189"/>
      <c r="F3" s="189"/>
      <c r="G3" s="189"/>
      <c r="H3" s="189"/>
      <c r="I3" s="189"/>
      <c r="J3" s="189"/>
      <c r="K3" s="189"/>
      <c r="L3" s="189"/>
      <c r="M3" s="189"/>
      <c r="N3" s="189"/>
      <c r="O3" s="189"/>
      <c r="P3" s="189"/>
    </row>
    <row r="4" spans="1:16" ht="38.4" customHeight="1" x14ac:dyDescent="0.25">
      <c r="A4" s="172" t="s">
        <v>873</v>
      </c>
      <c r="B4" s="98" t="s">
        <v>820</v>
      </c>
      <c r="C4" s="186"/>
      <c r="D4" s="92"/>
      <c r="E4" s="189"/>
      <c r="F4" s="189"/>
      <c r="G4" s="189"/>
      <c r="H4" s="189"/>
      <c r="I4" s="189"/>
      <c r="J4" s="189"/>
      <c r="K4" s="189"/>
      <c r="L4" s="189"/>
      <c r="M4" s="189"/>
      <c r="N4" s="189"/>
      <c r="O4" s="189"/>
      <c r="P4" s="189"/>
    </row>
    <row r="5" spans="1:16" ht="66" customHeight="1" x14ac:dyDescent="0.25">
      <c r="A5" s="172" t="s">
        <v>874</v>
      </c>
      <c r="B5" s="98" t="s">
        <v>821</v>
      </c>
      <c r="C5" s="91"/>
      <c r="D5" s="92"/>
      <c r="E5" s="189"/>
      <c r="F5" s="189"/>
      <c r="G5" s="189"/>
      <c r="H5" s="189"/>
      <c r="I5" s="189"/>
      <c r="J5" s="189"/>
      <c r="K5" s="189"/>
      <c r="L5" s="189"/>
      <c r="M5" s="189"/>
      <c r="N5" s="189"/>
      <c r="O5" s="189"/>
      <c r="P5" s="189"/>
    </row>
    <row r="6" spans="1:16" ht="96" customHeight="1" x14ac:dyDescent="0.25">
      <c r="A6" s="172" t="s">
        <v>875</v>
      </c>
      <c r="B6" s="98" t="s">
        <v>827</v>
      </c>
      <c r="C6" s="91"/>
      <c r="D6" s="92"/>
      <c r="E6" s="189"/>
      <c r="F6" s="189"/>
      <c r="G6" s="189"/>
      <c r="H6" s="189"/>
      <c r="I6" s="189"/>
      <c r="J6" s="189"/>
      <c r="K6" s="189"/>
      <c r="L6" s="189"/>
      <c r="M6" s="189"/>
      <c r="N6" s="189"/>
      <c r="O6" s="189"/>
      <c r="P6" s="189"/>
    </row>
    <row r="7" spans="1:16" ht="64.95" customHeight="1" x14ac:dyDescent="0.25">
      <c r="A7" s="172" t="s">
        <v>876</v>
      </c>
      <c r="B7" s="98" t="s">
        <v>828</v>
      </c>
      <c r="C7" s="91"/>
      <c r="D7" s="92"/>
      <c r="E7" s="189"/>
      <c r="F7" s="189"/>
      <c r="G7" s="189"/>
      <c r="H7" s="189"/>
      <c r="I7" s="189"/>
      <c r="J7" s="189"/>
      <c r="K7" s="189"/>
      <c r="L7" s="189"/>
      <c r="M7" s="189"/>
      <c r="N7" s="189"/>
      <c r="O7" s="189"/>
      <c r="P7" s="189"/>
    </row>
    <row r="8" spans="1:16" ht="49.95" customHeight="1" x14ac:dyDescent="0.25">
      <c r="A8" s="172" t="s">
        <v>877</v>
      </c>
      <c r="B8" s="98" t="s">
        <v>822</v>
      </c>
      <c r="C8" s="186"/>
      <c r="D8" s="92"/>
      <c r="E8" s="189"/>
      <c r="F8" s="189"/>
      <c r="G8" s="189"/>
      <c r="H8" s="189"/>
      <c r="I8" s="189"/>
      <c r="J8" s="189"/>
      <c r="K8" s="189"/>
      <c r="L8" s="189"/>
      <c r="M8" s="189"/>
      <c r="N8" s="189"/>
      <c r="O8" s="189"/>
      <c r="P8" s="189"/>
    </row>
    <row r="9" spans="1:16" ht="36.6" customHeight="1" x14ac:dyDescent="0.25">
      <c r="A9" s="172" t="s">
        <v>878</v>
      </c>
      <c r="B9" s="98" t="s">
        <v>823</v>
      </c>
      <c r="C9" s="91"/>
      <c r="D9" s="92"/>
      <c r="E9" s="189"/>
      <c r="F9" s="189"/>
      <c r="G9" s="189"/>
      <c r="H9" s="189"/>
      <c r="I9" s="189"/>
      <c r="J9" s="189"/>
      <c r="K9" s="189"/>
      <c r="L9" s="189"/>
      <c r="M9" s="189"/>
      <c r="N9" s="189"/>
      <c r="O9" s="189"/>
      <c r="P9" s="189"/>
    </row>
    <row r="10" spans="1:16" ht="52.2" customHeight="1" x14ac:dyDescent="0.25">
      <c r="A10" s="172" t="s">
        <v>879</v>
      </c>
      <c r="B10" s="98" t="s">
        <v>824</v>
      </c>
      <c r="C10" s="91"/>
      <c r="D10" s="92"/>
      <c r="E10" s="189"/>
      <c r="F10" s="189"/>
      <c r="G10" s="189"/>
      <c r="H10" s="189"/>
      <c r="I10" s="189"/>
      <c r="J10" s="189"/>
      <c r="K10" s="189"/>
      <c r="L10" s="189"/>
      <c r="M10" s="189"/>
      <c r="N10" s="189"/>
      <c r="O10" s="189"/>
      <c r="P10" s="189"/>
    </row>
    <row r="11" spans="1:16" ht="51" customHeight="1" x14ac:dyDescent="0.25">
      <c r="A11" s="172" t="s">
        <v>880</v>
      </c>
      <c r="B11" s="98" t="s">
        <v>825</v>
      </c>
      <c r="C11" s="266"/>
      <c r="D11" s="92"/>
      <c r="E11" s="189"/>
      <c r="F11" s="189"/>
      <c r="G11" s="189"/>
      <c r="H11" s="189"/>
      <c r="I11" s="189"/>
      <c r="J11" s="189"/>
      <c r="K11" s="189"/>
      <c r="L11" s="189"/>
      <c r="M11" s="189"/>
      <c r="N11" s="189"/>
      <c r="O11" s="189"/>
      <c r="P11" s="189"/>
    </row>
    <row r="12" spans="1:16" ht="86.4" customHeight="1" x14ac:dyDescent="0.25">
      <c r="A12" s="172" t="s">
        <v>881</v>
      </c>
      <c r="B12" s="98" t="s">
        <v>826</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J9" sqref="J9"/>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882</v>
      </c>
      <c r="B2" s="501" t="s">
        <v>543</v>
      </c>
      <c r="C2" s="501"/>
      <c r="D2" s="65"/>
      <c r="E2" s="65"/>
      <c r="F2" s="65"/>
      <c r="G2" s="65"/>
      <c r="H2" s="65"/>
      <c r="I2" s="65"/>
      <c r="J2" s="65"/>
      <c r="K2" s="65"/>
      <c r="L2" s="65"/>
      <c r="M2" s="65"/>
      <c r="N2" s="65"/>
      <c r="O2" s="65"/>
      <c r="P2" s="65"/>
      <c r="Q2" s="65"/>
      <c r="R2" s="65"/>
      <c r="S2" s="65"/>
      <c r="T2" s="65"/>
      <c r="U2" s="65"/>
    </row>
    <row r="3" spans="1:21" ht="43.95" customHeight="1" x14ac:dyDescent="0.25">
      <c r="A3" s="64"/>
      <c r="B3" s="502" t="s">
        <v>500</v>
      </c>
      <c r="C3" s="502"/>
      <c r="D3" s="64"/>
      <c r="E3" s="64"/>
      <c r="F3" s="64"/>
      <c r="G3" s="64"/>
      <c r="H3" s="64"/>
      <c r="I3" s="64"/>
      <c r="J3" s="64"/>
      <c r="K3" s="64"/>
      <c r="L3" s="64"/>
      <c r="M3" s="64"/>
      <c r="N3" s="64"/>
      <c r="O3" s="64"/>
      <c r="P3" s="64"/>
      <c r="Q3" s="64"/>
      <c r="R3" s="64"/>
      <c r="S3" s="64"/>
      <c r="T3" s="64"/>
      <c r="U3" s="64"/>
    </row>
    <row r="4" spans="1:21" ht="22.95" customHeight="1" x14ac:dyDescent="0.25">
      <c r="A4" s="64"/>
      <c r="B4" s="88" t="s">
        <v>488</v>
      </c>
      <c r="C4" s="7"/>
      <c r="D4" s="64"/>
      <c r="E4" s="64"/>
      <c r="F4" s="64"/>
      <c r="G4" s="64"/>
      <c r="H4" s="64"/>
      <c r="I4" s="64"/>
      <c r="J4" s="64"/>
      <c r="K4" s="64"/>
      <c r="L4" s="64"/>
      <c r="M4" s="64"/>
      <c r="N4" s="64"/>
      <c r="O4" s="64"/>
      <c r="P4" s="64"/>
      <c r="Q4" s="64"/>
      <c r="R4" s="64"/>
      <c r="S4" s="64"/>
      <c r="T4" s="64"/>
      <c r="U4" s="64"/>
    </row>
    <row r="5" spans="1:21" ht="23.4" customHeight="1" x14ac:dyDescent="0.25">
      <c r="A5" s="64"/>
      <c r="B5" s="88" t="s">
        <v>489</v>
      </c>
      <c r="C5" s="7"/>
      <c r="D5" s="64"/>
      <c r="E5" s="64"/>
      <c r="F5" s="64"/>
      <c r="G5" s="64"/>
      <c r="H5" s="64"/>
      <c r="I5" s="64"/>
      <c r="J5" s="64"/>
      <c r="K5" s="64"/>
      <c r="L5" s="64"/>
      <c r="M5" s="64"/>
      <c r="N5" s="64"/>
      <c r="O5" s="64"/>
      <c r="P5" s="64"/>
      <c r="Q5" s="64"/>
      <c r="R5" s="64"/>
      <c r="S5" s="64"/>
      <c r="T5" s="64"/>
      <c r="U5" s="64"/>
    </row>
    <row r="6" spans="1:21" ht="28.2" customHeight="1" x14ac:dyDescent="0.25">
      <c r="A6" s="64"/>
      <c r="B6" s="500"/>
      <c r="C6" s="500"/>
      <c r="D6" s="64"/>
      <c r="E6" s="64"/>
      <c r="F6" s="64"/>
      <c r="G6" s="64"/>
      <c r="H6" s="64"/>
      <c r="I6" s="64"/>
      <c r="J6" s="64"/>
      <c r="K6" s="64"/>
      <c r="L6" s="64"/>
      <c r="M6" s="64"/>
      <c r="N6" s="64"/>
      <c r="O6" s="64"/>
      <c r="P6" s="64"/>
      <c r="Q6" s="64"/>
      <c r="R6" s="64"/>
      <c r="S6" s="64"/>
      <c r="T6" s="64"/>
      <c r="U6" s="64"/>
    </row>
    <row r="7" spans="1:21" ht="18.600000000000001" customHeight="1" x14ac:dyDescent="0.25">
      <c r="A7" s="64"/>
      <c r="B7" s="497" t="s">
        <v>493</v>
      </c>
      <c r="C7" s="497"/>
      <c r="D7" s="64"/>
      <c r="E7" s="64"/>
      <c r="F7" s="64"/>
      <c r="G7" s="64"/>
      <c r="H7" s="64"/>
      <c r="I7" s="64"/>
      <c r="J7" s="64"/>
      <c r="K7" s="64"/>
      <c r="L7" s="64"/>
      <c r="M7" s="64"/>
      <c r="N7" s="64"/>
      <c r="O7" s="64"/>
      <c r="P7" s="64"/>
      <c r="Q7" s="64"/>
      <c r="R7" s="64"/>
      <c r="S7" s="64"/>
      <c r="T7" s="64"/>
      <c r="U7" s="64"/>
    </row>
    <row r="8" spans="1:21" ht="78.75" customHeight="1" x14ac:dyDescent="0.25">
      <c r="A8" s="64"/>
      <c r="B8" s="89" t="s">
        <v>494</v>
      </c>
      <c r="C8" s="7"/>
      <c r="D8" s="64"/>
      <c r="E8" s="64"/>
      <c r="F8" s="64"/>
      <c r="G8" s="64"/>
      <c r="H8" s="64"/>
      <c r="I8" s="64"/>
      <c r="J8" s="64"/>
      <c r="K8" s="64"/>
      <c r="L8" s="64"/>
      <c r="M8" s="64"/>
      <c r="N8" s="64"/>
      <c r="O8" s="64"/>
      <c r="P8" s="64"/>
      <c r="Q8" s="64"/>
      <c r="R8" s="64"/>
      <c r="S8" s="64"/>
      <c r="T8" s="64"/>
      <c r="U8" s="64"/>
    </row>
    <row r="9" spans="1:21" ht="409.5" customHeight="1" x14ac:dyDescent="0.25">
      <c r="B9" s="498" t="s">
        <v>487</v>
      </c>
      <c r="C9" s="499"/>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28</v>
      </c>
      <c r="B5" s="130"/>
      <c r="C5" s="130"/>
    </row>
    <row r="6" spans="1:3" ht="15.6" x14ac:dyDescent="0.25">
      <c r="A6" s="130" t="s">
        <v>29</v>
      </c>
      <c r="B6" s="130"/>
      <c r="C6" s="130"/>
    </row>
    <row r="7" spans="1:3" ht="15.6" x14ac:dyDescent="0.25">
      <c r="A7" s="130"/>
      <c r="B7" s="130"/>
      <c r="C7" s="130"/>
    </row>
    <row r="8" spans="1:3" ht="15.6" x14ac:dyDescent="0.25">
      <c r="A8" s="132" t="s">
        <v>123</v>
      </c>
      <c r="B8" s="130"/>
      <c r="C8" s="130"/>
    </row>
    <row r="9" spans="1:3" ht="15.6" x14ac:dyDescent="0.25">
      <c r="A9" s="132" t="s">
        <v>124</v>
      </c>
      <c r="B9" s="130"/>
      <c r="C9" s="130"/>
    </row>
    <row r="10" spans="1:3" ht="15.6" x14ac:dyDescent="0.25">
      <c r="A10" s="130"/>
      <c r="B10" s="130"/>
      <c r="C10" s="130"/>
    </row>
    <row r="11" spans="1:3" ht="15.6" x14ac:dyDescent="0.25">
      <c r="A11" s="122" t="s">
        <v>103</v>
      </c>
      <c r="B11" s="122" t="s">
        <v>104</v>
      </c>
      <c r="C11" s="130">
        <f>VLOOKUP('[1]6l_FP'!B5,[1]Sąrašai!A12:B13,2,FALSE)</f>
        <v>2</v>
      </c>
    </row>
    <row r="12" spans="1:3" ht="15.6" x14ac:dyDescent="0.25">
      <c r="A12" s="132" t="s">
        <v>71</v>
      </c>
      <c r="B12" s="132">
        <v>1</v>
      </c>
      <c r="C12" s="130"/>
    </row>
    <row r="13" spans="1:3" ht="15.6" x14ac:dyDescent="0.25">
      <c r="A13" s="132" t="s">
        <v>105</v>
      </c>
      <c r="B13" s="132">
        <v>2</v>
      </c>
      <c r="C13" s="130"/>
    </row>
    <row r="14" spans="1:3" ht="15.6" x14ac:dyDescent="0.25">
      <c r="A14" s="130"/>
      <c r="B14" s="130"/>
      <c r="C14" s="130"/>
    </row>
    <row r="15" spans="1:3" ht="15.6" x14ac:dyDescent="0.25">
      <c r="A15" s="122" t="s">
        <v>106</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107</v>
      </c>
      <c r="B20" s="133" t="s">
        <v>104</v>
      </c>
      <c r="C20" s="133" t="e">
        <f>VLOOKUP('[1]6l_FP'!B7,[1]Sąrašai!A22:B23,2,FALSE)</f>
        <v>#N/A</v>
      </c>
    </row>
    <row r="21" spans="1:3" ht="15.6" x14ac:dyDescent="0.25">
      <c r="A21" s="122"/>
      <c r="B21" s="133"/>
      <c r="C21" s="133"/>
    </row>
    <row r="22" spans="1:3" ht="15.6" x14ac:dyDescent="0.25">
      <c r="A22" s="132" t="s">
        <v>231</v>
      </c>
      <c r="B22" s="131">
        <v>1</v>
      </c>
      <c r="C22" s="131"/>
    </row>
    <row r="23" spans="1:3" ht="15.6" x14ac:dyDescent="0.25">
      <c r="A23" s="132" t="s">
        <v>230</v>
      </c>
      <c r="B23" s="131">
        <v>2</v>
      </c>
      <c r="C23" s="131"/>
    </row>
    <row r="24" spans="1:3" ht="15.6" x14ac:dyDescent="0.25">
      <c r="A24" s="130"/>
      <c r="B24" s="130"/>
      <c r="C24" s="130"/>
    </row>
    <row r="25" spans="1:3" ht="15.6" x14ac:dyDescent="0.25">
      <c r="A25" s="130"/>
      <c r="B25" s="130"/>
      <c r="C25" s="130"/>
    </row>
    <row r="26" spans="1:3" ht="47.4" thickBot="1" x14ac:dyDescent="0.3">
      <c r="A26" s="134" t="s">
        <v>135</v>
      </c>
      <c r="B26" s="130"/>
      <c r="C26" s="130"/>
    </row>
    <row r="27" spans="1:3" ht="172.2" thickBot="1" x14ac:dyDescent="0.3">
      <c r="A27" s="134" t="s">
        <v>136</v>
      </c>
      <c r="B27" s="130"/>
      <c r="C27" s="130"/>
    </row>
    <row r="28" spans="1:3" ht="47.4" thickBot="1" x14ac:dyDescent="0.3">
      <c r="A28" s="134" t="s">
        <v>137</v>
      </c>
      <c r="B28" s="130"/>
      <c r="C28" s="130"/>
    </row>
    <row r="29" spans="1:3" ht="15.6" x14ac:dyDescent="0.25">
      <c r="A29" s="130"/>
      <c r="B29" s="130"/>
      <c r="C29" s="130"/>
    </row>
    <row r="30" spans="1:3" ht="15.6" x14ac:dyDescent="0.25">
      <c r="A30" s="130" t="s">
        <v>221</v>
      </c>
      <c r="B30" s="130"/>
      <c r="C30" s="130"/>
    </row>
    <row r="31" spans="1:3" ht="15.6" x14ac:dyDescent="0.25">
      <c r="A31" s="130" t="s">
        <v>222</v>
      </c>
      <c r="B31" s="130"/>
      <c r="C31" s="130"/>
    </row>
    <row r="32" spans="1:3" ht="46.8" x14ac:dyDescent="0.25">
      <c r="A32" s="135" t="s">
        <v>227</v>
      </c>
      <c r="B32" s="130"/>
      <c r="C32" s="130"/>
    </row>
    <row r="33" spans="1:3" ht="187.2" x14ac:dyDescent="0.25">
      <c r="A33" s="135" t="s">
        <v>382</v>
      </c>
      <c r="B33" s="130"/>
      <c r="C33" s="130"/>
    </row>
    <row r="34" spans="1:3" ht="15.6" x14ac:dyDescent="0.25">
      <c r="A34" s="130" t="s">
        <v>223</v>
      </c>
      <c r="B34" s="130"/>
      <c r="C34" s="130"/>
    </row>
    <row r="35" spans="1:3" ht="15.6" x14ac:dyDescent="0.25">
      <c r="A35" s="130" t="s">
        <v>224</v>
      </c>
      <c r="B35" s="130"/>
      <c r="C35" s="130"/>
    </row>
    <row r="36" spans="1:3" ht="15.6" x14ac:dyDescent="0.25">
      <c r="A36" s="136"/>
      <c r="B36" s="130"/>
      <c r="C36" s="130"/>
    </row>
    <row r="37" spans="1:3" ht="15.6" x14ac:dyDescent="0.25">
      <c r="A37" s="130" t="s">
        <v>490</v>
      </c>
      <c r="B37" s="130"/>
      <c r="C37" s="130"/>
    </row>
    <row r="38" spans="1:3" ht="15.6" x14ac:dyDescent="0.25">
      <c r="A38" s="132" t="s">
        <v>491</v>
      </c>
      <c r="B38" s="130"/>
      <c r="C38" s="130"/>
    </row>
    <row r="39" spans="1:3" ht="15.6" x14ac:dyDescent="0.25">
      <c r="A39" s="132" t="s">
        <v>492</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640</v>
      </c>
      <c r="B45" s="130" t="s">
        <v>5</v>
      </c>
      <c r="C45" s="130"/>
    </row>
    <row r="46" spans="1:3" ht="15.6" x14ac:dyDescent="0.3">
      <c r="A46" s="141" t="s">
        <v>641</v>
      </c>
      <c r="B46" s="130" t="s">
        <v>6</v>
      </c>
      <c r="C46" s="130"/>
    </row>
    <row r="47" spans="1:3" ht="15.6" x14ac:dyDescent="0.25">
      <c r="A47" s="130" t="s">
        <v>642</v>
      </c>
      <c r="B47" s="130" t="s">
        <v>7</v>
      </c>
      <c r="C47" s="130"/>
    </row>
    <row r="48" spans="1:3" ht="15.6" x14ac:dyDescent="0.25">
      <c r="A48" s="130" t="s">
        <v>643</v>
      </c>
      <c r="B48" s="130"/>
      <c r="C48" s="130"/>
    </row>
    <row r="49" spans="1:3" ht="15.6" x14ac:dyDescent="0.25">
      <c r="A49" s="132"/>
      <c r="B49" s="130"/>
      <c r="C49" s="130"/>
    </row>
    <row r="50" spans="1:3" ht="15.6" x14ac:dyDescent="0.25">
      <c r="A50" s="130" t="s">
        <v>597</v>
      </c>
      <c r="B50" s="130"/>
      <c r="C50" s="130"/>
    </row>
    <row r="51" spans="1:3" ht="15.6" x14ac:dyDescent="0.25">
      <c r="A51" s="130" t="s">
        <v>644</v>
      </c>
      <c r="B51" s="130"/>
      <c r="C51" s="130"/>
    </row>
    <row r="52" spans="1:3" ht="15.6" x14ac:dyDescent="0.25">
      <c r="A52" s="130" t="s">
        <v>645</v>
      </c>
      <c r="B52" s="130"/>
      <c r="C52" s="130"/>
    </row>
    <row r="53" spans="1:3" ht="15.6" x14ac:dyDescent="0.25">
      <c r="A53" s="137" t="s">
        <v>646</v>
      </c>
      <c r="B53" s="131"/>
      <c r="C53" s="130"/>
    </row>
    <row r="54" spans="1:3" ht="15.6" x14ac:dyDescent="0.25">
      <c r="A54" s="137" t="s">
        <v>647</v>
      </c>
      <c r="B54" s="130"/>
      <c r="C54" s="130"/>
    </row>
    <row r="55" spans="1:3" ht="15.6" x14ac:dyDescent="0.25">
      <c r="A55" s="137" t="s">
        <v>648</v>
      </c>
      <c r="B55" s="130"/>
      <c r="C55" s="130"/>
    </row>
    <row r="56" spans="1:3" ht="15.6" x14ac:dyDescent="0.25">
      <c r="A56" s="138" t="s">
        <v>649</v>
      </c>
      <c r="B56" s="130"/>
      <c r="C56" s="130"/>
    </row>
    <row r="57" spans="1:3" ht="15.6" x14ac:dyDescent="0.25">
      <c r="A57" s="137" t="s">
        <v>650</v>
      </c>
      <c r="B57" s="130"/>
      <c r="C57" s="130"/>
    </row>
    <row r="58" spans="1:3" ht="15.6" x14ac:dyDescent="0.25">
      <c r="A58" s="136" t="s">
        <v>651</v>
      </c>
      <c r="B58" s="130"/>
      <c r="C58" s="130"/>
    </row>
    <row r="59" spans="1:3" ht="15.6" x14ac:dyDescent="0.25">
      <c r="A59" s="136"/>
      <c r="B59" s="130"/>
      <c r="C59" s="130"/>
    </row>
    <row r="60" spans="1:3" ht="15.6" x14ac:dyDescent="0.25">
      <c r="A60" s="130" t="s">
        <v>652</v>
      </c>
      <c r="B60" s="130"/>
      <c r="C60" s="130"/>
    </row>
    <row r="61" spans="1:3" ht="15.6" x14ac:dyDescent="0.25">
      <c r="A61" s="130" t="s">
        <v>653</v>
      </c>
      <c r="B61" s="130"/>
      <c r="C61" s="130"/>
    </row>
    <row r="62" spans="1:3" ht="15.6" x14ac:dyDescent="0.25">
      <c r="A62" s="130" t="s">
        <v>654</v>
      </c>
      <c r="B62" s="130"/>
      <c r="C62" s="130"/>
    </row>
    <row r="63" spans="1:3" ht="15.6" x14ac:dyDescent="0.25">
      <c r="A63" s="130"/>
      <c r="B63" s="130"/>
      <c r="C63" s="130"/>
    </row>
    <row r="64" spans="1:3" ht="15.6" x14ac:dyDescent="0.25">
      <c r="A64" s="136" t="s">
        <v>655</v>
      </c>
      <c r="B64" s="130"/>
      <c r="C64" s="130"/>
    </row>
    <row r="65" spans="1:3" ht="15.6" x14ac:dyDescent="0.25">
      <c r="A65" s="136"/>
      <c r="B65" s="130"/>
      <c r="C65" s="130"/>
    </row>
    <row r="66" spans="1:3" ht="15.6" x14ac:dyDescent="0.25">
      <c r="A66" s="130" t="s">
        <v>656</v>
      </c>
      <c r="B66" s="130"/>
      <c r="C66" s="130"/>
    </row>
    <row r="67" spans="1:3" ht="15.6" x14ac:dyDescent="0.25">
      <c r="A67" s="130" t="s">
        <v>657</v>
      </c>
      <c r="B67" s="130"/>
      <c r="C67" s="130"/>
    </row>
    <row r="68" spans="1:3" ht="15.6" x14ac:dyDescent="0.25">
      <c r="A68" s="130" t="s">
        <v>658</v>
      </c>
      <c r="B68" s="130"/>
      <c r="C68" s="130"/>
    </row>
    <row r="69" spans="1:3" ht="15.6" x14ac:dyDescent="0.25">
      <c r="A69" s="130" t="s">
        <v>659</v>
      </c>
      <c r="B69" s="130"/>
      <c r="C69" s="130"/>
    </row>
    <row r="70" spans="1:3" ht="15.6" x14ac:dyDescent="0.25">
      <c r="A70" s="130" t="s">
        <v>660</v>
      </c>
      <c r="B70" s="130"/>
      <c r="C70" s="130"/>
    </row>
    <row r="71" spans="1:3" ht="15.6" x14ac:dyDescent="0.25">
      <c r="A71" s="130" t="s">
        <v>661</v>
      </c>
      <c r="B71" s="130"/>
      <c r="C71" s="130"/>
    </row>
    <row r="72" spans="1:3" ht="15.6" x14ac:dyDescent="0.25">
      <c r="A72" s="130" t="s">
        <v>662</v>
      </c>
      <c r="B72" s="130"/>
      <c r="C72" s="130"/>
    </row>
    <row r="73" spans="1:3" ht="15.6" x14ac:dyDescent="0.25">
      <c r="A73" s="130" t="s">
        <v>663</v>
      </c>
      <c r="B73" s="130"/>
      <c r="C73" s="130"/>
    </row>
    <row r="74" spans="1:3" ht="15.6" x14ac:dyDescent="0.25">
      <c r="A74" s="130" t="s">
        <v>664</v>
      </c>
      <c r="B74" s="130"/>
      <c r="C74" s="130"/>
    </row>
    <row r="75" spans="1:3" ht="15.6" x14ac:dyDescent="0.25">
      <c r="A75" s="130" t="s">
        <v>665</v>
      </c>
      <c r="B75" s="130"/>
      <c r="C75" s="130"/>
    </row>
    <row r="76" spans="1:3" ht="15.6" x14ac:dyDescent="0.25">
      <c r="A76" s="130" t="s">
        <v>666</v>
      </c>
      <c r="B76" s="130"/>
      <c r="C76" s="130"/>
    </row>
    <row r="77" spans="1:3" ht="15.6" x14ac:dyDescent="0.25">
      <c r="A77" s="130" t="s">
        <v>667</v>
      </c>
      <c r="B77" s="130"/>
      <c r="C77" s="130"/>
    </row>
    <row r="78" spans="1:3" ht="15.6" x14ac:dyDescent="0.25">
      <c r="A78" s="130" t="s">
        <v>668</v>
      </c>
      <c r="B78" s="130"/>
      <c r="C78" s="130"/>
    </row>
    <row r="79" spans="1:3" ht="15.6" x14ac:dyDescent="0.25">
      <c r="A79" s="130" t="s">
        <v>669</v>
      </c>
      <c r="B79" s="130"/>
      <c r="C79" s="130"/>
    </row>
    <row r="80" spans="1:3" ht="15.6" x14ac:dyDescent="0.25">
      <c r="A80" s="130" t="s">
        <v>670</v>
      </c>
      <c r="B80" s="130"/>
      <c r="C80" s="130"/>
    </row>
    <row r="81" spans="1:3" ht="15.6" x14ac:dyDescent="0.25">
      <c r="A81" s="130" t="s">
        <v>671</v>
      </c>
      <c r="B81" s="130"/>
      <c r="C81" s="130"/>
    </row>
    <row r="82" spans="1:3" ht="15.6" x14ac:dyDescent="0.25">
      <c r="A82" s="130" t="s">
        <v>672</v>
      </c>
      <c r="B82" s="130"/>
      <c r="C82" s="130"/>
    </row>
    <row r="83" spans="1:3" ht="15.6" x14ac:dyDescent="0.25">
      <c r="A83" s="130" t="s">
        <v>673</v>
      </c>
      <c r="B83" s="130"/>
      <c r="C83" s="130"/>
    </row>
    <row r="84" spans="1:3" ht="15.6" x14ac:dyDescent="0.25">
      <c r="A84" s="130"/>
      <c r="B84" s="130"/>
      <c r="C84" s="130"/>
    </row>
    <row r="85" spans="1:3" ht="15.6" x14ac:dyDescent="0.25">
      <c r="A85" s="139" t="s">
        <v>674</v>
      </c>
      <c r="B85" s="130"/>
      <c r="C85" s="130"/>
    </row>
    <row r="86" spans="1:3" ht="15.6" x14ac:dyDescent="0.25">
      <c r="A86" s="140"/>
      <c r="B86" s="130"/>
      <c r="C86" s="130"/>
    </row>
    <row r="87" spans="1:3" ht="15.6" x14ac:dyDescent="0.25">
      <c r="A87" s="140" t="s">
        <v>675</v>
      </c>
      <c r="B87" s="130"/>
      <c r="C87" s="130"/>
    </row>
    <row r="88" spans="1:3" ht="15.6" x14ac:dyDescent="0.25">
      <c r="A88" s="140" t="s">
        <v>676</v>
      </c>
      <c r="B88" s="130"/>
      <c r="C88" s="130"/>
    </row>
    <row r="89" spans="1:3" ht="15.6" x14ac:dyDescent="0.25">
      <c r="A89" s="140" t="s">
        <v>677</v>
      </c>
      <c r="B89" s="130"/>
      <c r="C89" s="130"/>
    </row>
    <row r="90" spans="1:3" ht="15.6" x14ac:dyDescent="0.25">
      <c r="A90" s="140" t="s">
        <v>678</v>
      </c>
      <c r="B90" s="130"/>
      <c r="C90" s="130"/>
    </row>
    <row r="91" spans="1:3" ht="15.6" x14ac:dyDescent="0.25">
      <c r="A91" s="140" t="s">
        <v>679</v>
      </c>
      <c r="B91" s="130"/>
      <c r="C91" s="130"/>
    </row>
    <row r="92" spans="1:3" ht="15.6" x14ac:dyDescent="0.25">
      <c r="A92" s="140" t="s">
        <v>680</v>
      </c>
      <c r="B92" s="130"/>
      <c r="C92" s="130"/>
    </row>
    <row r="93" spans="1:3" ht="15.6" x14ac:dyDescent="0.25">
      <c r="A93" s="140" t="s">
        <v>681</v>
      </c>
      <c r="B93" s="130"/>
      <c r="C93" s="130"/>
    </row>
    <row r="94" spans="1:3" ht="15.6" x14ac:dyDescent="0.25">
      <c r="A94" s="140" t="s">
        <v>682</v>
      </c>
      <c r="B94" s="130"/>
      <c r="C94" s="130"/>
    </row>
    <row r="95" spans="1:3" ht="15.6" x14ac:dyDescent="0.25">
      <c r="A95" s="140" t="s">
        <v>683</v>
      </c>
      <c r="B95" s="130"/>
      <c r="C95" s="130"/>
    </row>
    <row r="96" spans="1:3" ht="15.6" x14ac:dyDescent="0.25">
      <c r="A96" s="140" t="s">
        <v>684</v>
      </c>
      <c r="B96" s="130"/>
      <c r="C96" s="130"/>
    </row>
    <row r="97" spans="1:3" ht="15.6" x14ac:dyDescent="0.25">
      <c r="A97" s="140" t="s">
        <v>685</v>
      </c>
      <c r="B97" s="130"/>
      <c r="C97" s="130"/>
    </row>
    <row r="98" spans="1:3" ht="15.6" x14ac:dyDescent="0.25">
      <c r="A98" s="140" t="s">
        <v>686</v>
      </c>
      <c r="B98" s="130"/>
      <c r="C98" s="130"/>
    </row>
    <row r="99" spans="1:3" ht="15.6" x14ac:dyDescent="0.25">
      <c r="A99" s="130"/>
      <c r="B99" s="130"/>
      <c r="C99" s="130"/>
    </row>
    <row r="100" spans="1:3" ht="15.6" x14ac:dyDescent="0.25">
      <c r="A100" s="136" t="s">
        <v>687</v>
      </c>
      <c r="B100" s="130"/>
      <c r="C100" s="130"/>
    </row>
    <row r="101" spans="1:3" ht="15.6" x14ac:dyDescent="0.25">
      <c r="A101" s="130"/>
      <c r="B101" s="130"/>
      <c r="C101" s="130"/>
    </row>
    <row r="102" spans="1:3" ht="15.6" x14ac:dyDescent="0.25">
      <c r="A102" s="130" t="s">
        <v>688</v>
      </c>
      <c r="B102" s="130"/>
      <c r="C102" s="130"/>
    </row>
    <row r="103" spans="1:3" ht="15.6" x14ac:dyDescent="0.25">
      <c r="A103" s="130" t="s">
        <v>689</v>
      </c>
      <c r="B103" s="130"/>
      <c r="C103" s="130"/>
    </row>
    <row r="104" spans="1:3" ht="15.6" x14ac:dyDescent="0.25">
      <c r="A104" s="130" t="s">
        <v>690</v>
      </c>
      <c r="B104" s="130"/>
      <c r="C104" s="130"/>
    </row>
    <row r="105" spans="1:3" ht="15.6" x14ac:dyDescent="0.25">
      <c r="A105" s="130" t="s">
        <v>691</v>
      </c>
      <c r="B105" s="130"/>
      <c r="C105" s="130"/>
    </row>
    <row r="106" spans="1:3" ht="15.6" x14ac:dyDescent="0.25">
      <c r="A106" s="130" t="s">
        <v>692</v>
      </c>
      <c r="B106" s="130"/>
      <c r="C106" s="130"/>
    </row>
    <row r="107" spans="1:3" ht="15.6" x14ac:dyDescent="0.25">
      <c r="A107" s="130" t="s">
        <v>693</v>
      </c>
      <c r="B107" s="130"/>
      <c r="C107" s="130"/>
    </row>
    <row r="108" spans="1:3" ht="15.6" x14ac:dyDescent="0.25">
      <c r="A108" s="130" t="s">
        <v>694</v>
      </c>
      <c r="B108" s="130"/>
      <c r="C108" s="130"/>
    </row>
    <row r="109" spans="1:3" ht="15.6" x14ac:dyDescent="0.25">
      <c r="A109" s="130"/>
      <c r="B109" s="130"/>
      <c r="C109" s="130"/>
    </row>
    <row r="110" spans="1:3" ht="15.6" x14ac:dyDescent="0.25">
      <c r="A110" s="130" t="s">
        <v>695</v>
      </c>
      <c r="B110" s="130"/>
      <c r="C110" s="130"/>
    </row>
    <row r="111" spans="1:3" ht="15.6" x14ac:dyDescent="0.25">
      <c r="A111" s="130" t="s">
        <v>696</v>
      </c>
      <c r="B111" s="130"/>
      <c r="C111" s="130"/>
    </row>
    <row r="112" spans="1:3" ht="15.6" x14ac:dyDescent="0.25">
      <c r="A112" s="130"/>
      <c r="B112" s="130"/>
      <c r="C112" s="130"/>
    </row>
    <row r="113" spans="1:3" ht="15.6" x14ac:dyDescent="0.25">
      <c r="A113" s="130" t="s">
        <v>697</v>
      </c>
      <c r="B113" s="130"/>
      <c r="C113" s="130"/>
    </row>
    <row r="114" spans="1:3" ht="15.6" x14ac:dyDescent="0.25">
      <c r="A114" s="130" t="s">
        <v>698</v>
      </c>
      <c r="B114" s="130"/>
      <c r="C114" s="130"/>
    </row>
    <row r="115" spans="1:3" ht="15.6" x14ac:dyDescent="0.25">
      <c r="A115" s="130" t="s">
        <v>699</v>
      </c>
      <c r="B115" s="130"/>
      <c r="C115" s="130"/>
    </row>
    <row r="116" spans="1:3" ht="15.6" x14ac:dyDescent="0.25">
      <c r="A116" s="130" t="s">
        <v>700</v>
      </c>
      <c r="B116" s="130"/>
      <c r="C116" s="130"/>
    </row>
    <row r="117" spans="1:3" ht="15.6" x14ac:dyDescent="0.25">
      <c r="A117" s="130" t="s">
        <v>701</v>
      </c>
      <c r="B117" s="130"/>
      <c r="C117" s="130"/>
    </row>
    <row r="118" spans="1:3" ht="15.6" x14ac:dyDescent="0.25">
      <c r="A118" s="130" t="s">
        <v>702</v>
      </c>
      <c r="B118" s="130"/>
      <c r="C118" s="130"/>
    </row>
    <row r="119" spans="1:3" ht="15.6" x14ac:dyDescent="0.25">
      <c r="A119" s="130" t="s">
        <v>703</v>
      </c>
      <c r="B119" s="130"/>
      <c r="C119" s="130"/>
    </row>
    <row r="120" spans="1:3" ht="15.6" x14ac:dyDescent="0.25">
      <c r="A120" s="130" t="s">
        <v>704</v>
      </c>
      <c r="B120" s="130"/>
      <c r="C120" s="130"/>
    </row>
    <row r="121" spans="1:3" ht="15.6" x14ac:dyDescent="0.25">
      <c r="A121" s="130"/>
      <c r="B121" s="130"/>
      <c r="C121" s="130"/>
    </row>
    <row r="122" spans="1:3" ht="15.6" x14ac:dyDescent="0.25">
      <c r="A122" s="130" t="s">
        <v>705</v>
      </c>
      <c r="B122" s="130"/>
      <c r="C122" s="130"/>
    </row>
    <row r="123" spans="1:3" ht="15.6" x14ac:dyDescent="0.25">
      <c r="A123" s="130" t="s">
        <v>706</v>
      </c>
      <c r="B123" s="130"/>
      <c r="C123" s="130"/>
    </row>
    <row r="124" spans="1:3" ht="15.6" x14ac:dyDescent="0.25">
      <c r="A124" s="130" t="s">
        <v>707</v>
      </c>
      <c r="B124" s="130"/>
      <c r="C124" s="130"/>
    </row>
    <row r="125" spans="1:3" ht="15.6" x14ac:dyDescent="0.25">
      <c r="A125" s="130" t="s">
        <v>708</v>
      </c>
      <c r="B125" s="130"/>
      <c r="C125" s="130"/>
    </row>
    <row r="126" spans="1:3" ht="15.6" x14ac:dyDescent="0.25">
      <c r="A126" s="130" t="s">
        <v>709</v>
      </c>
      <c r="B126" s="130"/>
      <c r="C126" s="130"/>
    </row>
    <row r="127" spans="1:3" ht="15.6" x14ac:dyDescent="0.25">
      <c r="A127" s="130" t="s">
        <v>710</v>
      </c>
      <c r="B127" s="130"/>
      <c r="C127" s="130"/>
    </row>
    <row r="128" spans="1:3" ht="15.6" x14ac:dyDescent="0.25">
      <c r="A128" s="130" t="s">
        <v>711</v>
      </c>
      <c r="B128" s="130"/>
      <c r="C128" s="130"/>
    </row>
    <row r="129" spans="1:3" ht="15.6" x14ac:dyDescent="0.25">
      <c r="A129" s="130"/>
      <c r="B129" s="130"/>
      <c r="C129" s="130"/>
    </row>
    <row r="130" spans="1:3" ht="15.6" x14ac:dyDescent="0.25">
      <c r="A130" s="130" t="s">
        <v>712</v>
      </c>
      <c r="B130" s="130"/>
      <c r="C130" s="130"/>
    </row>
    <row r="131" spans="1:3" ht="15.6" x14ac:dyDescent="0.25">
      <c r="A131" s="130" t="s">
        <v>713</v>
      </c>
      <c r="B131" s="130"/>
      <c r="C131" s="130"/>
    </row>
    <row r="132" spans="1:3" ht="15.6" x14ac:dyDescent="0.25">
      <c r="A132" s="130" t="s">
        <v>714</v>
      </c>
      <c r="B132" s="130"/>
      <c r="C132" s="130"/>
    </row>
    <row r="133" spans="1:3" ht="15.6" x14ac:dyDescent="0.25">
      <c r="A133" s="130" t="s">
        <v>715</v>
      </c>
      <c r="B133" s="130"/>
      <c r="C133" s="130"/>
    </row>
    <row r="134" spans="1:3" ht="15.6" x14ac:dyDescent="0.25">
      <c r="A134" s="130" t="s">
        <v>716</v>
      </c>
      <c r="B134" s="130"/>
      <c r="C134" s="130"/>
    </row>
    <row r="135" spans="1:3" ht="15.6" x14ac:dyDescent="0.25">
      <c r="A135" s="130" t="s">
        <v>717</v>
      </c>
      <c r="B135" s="130"/>
      <c r="C135" s="130"/>
    </row>
    <row r="136" spans="1:3" ht="15.6" x14ac:dyDescent="0.25">
      <c r="A136" s="130" t="s">
        <v>718</v>
      </c>
      <c r="B136" s="130"/>
      <c r="C136" s="130"/>
    </row>
    <row r="137" spans="1:3" ht="15.6" x14ac:dyDescent="0.25">
      <c r="A137" s="130" t="s">
        <v>719</v>
      </c>
      <c r="B137" s="130"/>
      <c r="C137" s="130"/>
    </row>
    <row r="138" spans="1:3" ht="15.6" x14ac:dyDescent="0.25">
      <c r="A138" s="130" t="s">
        <v>720</v>
      </c>
      <c r="B138" s="130"/>
      <c r="C138" s="130"/>
    </row>
    <row r="139" spans="1:3" ht="15.6" x14ac:dyDescent="0.25">
      <c r="A139" s="130" t="s">
        <v>720</v>
      </c>
      <c r="B139" s="130"/>
      <c r="C139" s="130"/>
    </row>
    <row r="140" spans="1:3" ht="15.6" x14ac:dyDescent="0.25">
      <c r="A140" s="130" t="s">
        <v>720</v>
      </c>
      <c r="B140" s="130"/>
      <c r="C140" s="130"/>
    </row>
    <row r="141" spans="1:3" ht="15.6" x14ac:dyDescent="0.25">
      <c r="A141" s="130" t="s">
        <v>720</v>
      </c>
      <c r="B141" s="130"/>
      <c r="C141" s="130"/>
    </row>
    <row r="142" spans="1:3" ht="15.6" x14ac:dyDescent="0.25">
      <c r="A142" s="130" t="s">
        <v>720</v>
      </c>
      <c r="B142" s="130"/>
      <c r="C142" s="130"/>
    </row>
    <row r="143" spans="1:3" ht="15.6" x14ac:dyDescent="0.25">
      <c r="A143" s="130"/>
      <c r="B143" s="130"/>
      <c r="C143" s="130"/>
    </row>
    <row r="144" spans="1:3" ht="15.6" x14ac:dyDescent="0.25">
      <c r="A144" s="130" t="s">
        <v>721</v>
      </c>
      <c r="B144" s="130"/>
      <c r="C144" s="130"/>
    </row>
    <row r="145" spans="1:3" ht="15.6" x14ac:dyDescent="0.25">
      <c r="A145" s="130" t="s">
        <v>722</v>
      </c>
      <c r="B145" s="130"/>
      <c r="C145" s="130"/>
    </row>
    <row r="146" spans="1:3" ht="15.6" x14ac:dyDescent="0.25">
      <c r="A146" s="130" t="s">
        <v>723</v>
      </c>
      <c r="B146" s="130"/>
      <c r="C146" s="130"/>
    </row>
    <row r="147" spans="1:3" ht="15.6" x14ac:dyDescent="0.25">
      <c r="A147" s="130" t="s">
        <v>724</v>
      </c>
      <c r="B147" s="130"/>
      <c r="C147" s="130"/>
    </row>
    <row r="148" spans="1:3" ht="15.6" x14ac:dyDescent="0.25">
      <c r="A148" s="130" t="s">
        <v>725</v>
      </c>
      <c r="B148" s="130"/>
      <c r="C148" s="130"/>
    </row>
    <row r="149" spans="1:3" ht="15.6" x14ac:dyDescent="0.25">
      <c r="A149" s="130" t="s">
        <v>726</v>
      </c>
      <c r="B149" s="130"/>
      <c r="C149" s="130"/>
    </row>
    <row r="150" spans="1:3" ht="15.6" x14ac:dyDescent="0.25">
      <c r="A150" s="130" t="s">
        <v>727</v>
      </c>
      <c r="B150" s="130"/>
      <c r="C150" s="130"/>
    </row>
    <row r="151" spans="1:3" ht="15.6" x14ac:dyDescent="0.25">
      <c r="A151" s="130"/>
      <c r="B151" s="130"/>
      <c r="C151" s="130"/>
    </row>
    <row r="152" spans="1:3" ht="15.6" x14ac:dyDescent="0.25">
      <c r="A152" s="130" t="s">
        <v>728</v>
      </c>
      <c r="B152" s="130"/>
      <c r="C152" s="130"/>
    </row>
    <row r="153" spans="1:3" ht="15.6" x14ac:dyDescent="0.25">
      <c r="A153" s="130"/>
      <c r="B153" s="130"/>
      <c r="C153" s="130"/>
    </row>
    <row r="154" spans="1:3" ht="15.6" x14ac:dyDescent="0.25">
      <c r="A154" s="130" t="s">
        <v>729</v>
      </c>
      <c r="B154" s="130"/>
      <c r="C154" s="130"/>
    </row>
    <row r="155" spans="1:3" ht="15.6" x14ac:dyDescent="0.25">
      <c r="A155" s="130" t="s">
        <v>730</v>
      </c>
      <c r="B155" s="130"/>
      <c r="C155" s="130"/>
    </row>
    <row r="156" spans="1:3" ht="15.6" x14ac:dyDescent="0.25">
      <c r="A156" s="130" t="s">
        <v>731</v>
      </c>
      <c r="B156" s="130"/>
      <c r="C156" s="130"/>
    </row>
    <row r="157" spans="1:3" ht="15.6" x14ac:dyDescent="0.25">
      <c r="A157" s="130" t="s">
        <v>732</v>
      </c>
      <c r="B157" s="130"/>
      <c r="C157" s="130"/>
    </row>
    <row r="158" spans="1:3" ht="15.6" x14ac:dyDescent="0.25">
      <c r="A158" s="130" t="s">
        <v>733</v>
      </c>
      <c r="B158" s="130"/>
      <c r="C158" s="130"/>
    </row>
    <row r="159" spans="1:3" ht="15.6" x14ac:dyDescent="0.25">
      <c r="A159" s="130" t="s">
        <v>734</v>
      </c>
      <c r="B159" s="130"/>
      <c r="C159" s="130"/>
    </row>
    <row r="160" spans="1:3" ht="15.6" x14ac:dyDescent="0.25">
      <c r="A160" s="130" t="s">
        <v>735</v>
      </c>
      <c r="B160" s="130"/>
      <c r="C160" s="130"/>
    </row>
    <row r="161" spans="1:3" ht="15.6" x14ac:dyDescent="0.25">
      <c r="A161" s="130" t="s">
        <v>736</v>
      </c>
      <c r="B161" s="130"/>
      <c r="C161" s="130"/>
    </row>
    <row r="162" spans="1:3" ht="15.6" x14ac:dyDescent="0.25">
      <c r="A162" s="130" t="s">
        <v>737</v>
      </c>
      <c r="B162" s="130"/>
      <c r="C162" s="130"/>
    </row>
    <row r="163" spans="1:3" ht="15.6" x14ac:dyDescent="0.25">
      <c r="A163" s="130" t="s">
        <v>738</v>
      </c>
      <c r="B163" s="130"/>
      <c r="C163" s="130"/>
    </row>
    <row r="164" spans="1:3" ht="15.6" x14ac:dyDescent="0.25">
      <c r="A164" s="130" t="s">
        <v>739</v>
      </c>
      <c r="B164" s="130"/>
      <c r="C164" s="130"/>
    </row>
    <row r="165" spans="1:3" ht="15.6" x14ac:dyDescent="0.25">
      <c r="A165" s="130" t="s">
        <v>740</v>
      </c>
      <c r="B165" s="130"/>
      <c r="C165" s="130"/>
    </row>
    <row r="166" spans="1:3" ht="15.6" x14ac:dyDescent="0.25">
      <c r="A166" s="130" t="s">
        <v>741</v>
      </c>
      <c r="B166" s="130"/>
      <c r="C166" s="130"/>
    </row>
    <row r="167" spans="1:3" ht="15.6" x14ac:dyDescent="0.25">
      <c r="A167" s="130" t="s">
        <v>742</v>
      </c>
      <c r="B167" s="130"/>
      <c r="C167" s="130"/>
    </row>
    <row r="168" spans="1:3" ht="15.6" x14ac:dyDescent="0.25">
      <c r="A168" s="130" t="s">
        <v>743</v>
      </c>
      <c r="B168" s="130"/>
      <c r="C168" s="130"/>
    </row>
    <row r="169" spans="1:3" ht="15.6" x14ac:dyDescent="0.25">
      <c r="A169" s="130" t="s">
        <v>744</v>
      </c>
      <c r="B169" s="130"/>
      <c r="C169" s="130"/>
    </row>
    <row r="170" spans="1:3" ht="15.6" x14ac:dyDescent="0.25">
      <c r="A170" s="130"/>
      <c r="B170" s="130"/>
      <c r="C170" s="130"/>
    </row>
    <row r="171" spans="1:3" ht="15.6" x14ac:dyDescent="0.25">
      <c r="A171" s="130" t="s">
        <v>745</v>
      </c>
      <c r="B171" s="130"/>
      <c r="C171" s="130"/>
    </row>
    <row r="172" spans="1:3" ht="15.6" x14ac:dyDescent="0.25">
      <c r="A172" s="130" t="s">
        <v>746</v>
      </c>
      <c r="B172" s="130"/>
      <c r="C172" s="130"/>
    </row>
    <row r="173" spans="1:3" ht="15.6" x14ac:dyDescent="0.25">
      <c r="A173" s="130" t="s">
        <v>747</v>
      </c>
      <c r="B173" s="130"/>
      <c r="C173" s="130"/>
    </row>
    <row r="174" spans="1:3" ht="15.6" x14ac:dyDescent="0.25">
      <c r="A174" s="130" t="s">
        <v>748</v>
      </c>
      <c r="B174" s="130"/>
      <c r="C174" s="130"/>
    </row>
    <row r="175" spans="1:3" ht="15.6" x14ac:dyDescent="0.25">
      <c r="A175" s="130" t="s">
        <v>749</v>
      </c>
      <c r="B175" s="130"/>
      <c r="C175" s="130"/>
    </row>
    <row r="176" spans="1:3" ht="15.6" x14ac:dyDescent="0.25">
      <c r="A176" s="130" t="s">
        <v>750</v>
      </c>
      <c r="B176" s="130"/>
      <c r="C176" s="130"/>
    </row>
    <row r="177" spans="1:3" ht="15.6" x14ac:dyDescent="0.25">
      <c r="A177" s="130" t="s">
        <v>751</v>
      </c>
      <c r="B177" s="130"/>
      <c r="C177" s="130"/>
    </row>
    <row r="178" spans="1:3" ht="15.6" x14ac:dyDescent="0.25">
      <c r="A178" s="130" t="s">
        <v>752</v>
      </c>
      <c r="B178" s="130"/>
      <c r="C178" s="130"/>
    </row>
    <row r="179" spans="1:3" ht="15.6" x14ac:dyDescent="0.25">
      <c r="A179" s="130" t="s">
        <v>753</v>
      </c>
      <c r="B179" s="130"/>
      <c r="C179" s="130"/>
    </row>
    <row r="180" spans="1:3" ht="15.6" x14ac:dyDescent="0.25">
      <c r="A180" s="130" t="s">
        <v>802</v>
      </c>
      <c r="B180" s="130"/>
      <c r="C180" s="130"/>
    </row>
    <row r="181" spans="1:3" ht="409.6" x14ac:dyDescent="0.25">
      <c r="A181" s="182" t="s">
        <v>795</v>
      </c>
      <c r="B181" s="130"/>
      <c r="C181" s="130"/>
    </row>
    <row r="182" spans="1:3" ht="214.2" x14ac:dyDescent="0.25">
      <c r="A182" s="182" t="s">
        <v>796</v>
      </c>
      <c r="B182" s="130"/>
      <c r="C182" s="130"/>
    </row>
    <row r="183" spans="1:3" ht="193.8" x14ac:dyDescent="0.25">
      <c r="A183" s="182" t="s">
        <v>797</v>
      </c>
      <c r="B183" s="130"/>
      <c r="C183" s="130"/>
    </row>
    <row r="184" spans="1:3" ht="193.8" x14ac:dyDescent="0.25">
      <c r="A184" s="182" t="s">
        <v>798</v>
      </c>
      <c r="B184" s="130"/>
      <c r="C184" s="130"/>
    </row>
    <row r="185" spans="1:3" ht="409.6" x14ac:dyDescent="0.25">
      <c r="A185" s="183" t="s">
        <v>799</v>
      </c>
      <c r="B185" s="130"/>
      <c r="C185" s="130"/>
    </row>
    <row r="186" spans="1:3" ht="122.4" x14ac:dyDescent="0.25">
      <c r="A186" s="182" t="s">
        <v>800</v>
      </c>
      <c r="B186" s="130"/>
      <c r="C186" s="130"/>
    </row>
    <row r="187" spans="1:3" ht="397.8" x14ac:dyDescent="0.25">
      <c r="A187" s="183" t="s">
        <v>801</v>
      </c>
      <c r="B187" s="130"/>
      <c r="C187" s="130"/>
    </row>
    <row r="188" spans="1:3" ht="409.6" x14ac:dyDescent="0.25">
      <c r="A188" s="182" t="s">
        <v>803</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829</v>
      </c>
      <c r="B192" s="130"/>
      <c r="C192" s="130"/>
    </row>
    <row r="193" spans="1:3" ht="55.2" x14ac:dyDescent="0.25">
      <c r="A193" s="188" t="s">
        <v>830</v>
      </c>
      <c r="B193" s="130"/>
      <c r="C193" s="130"/>
    </row>
    <row r="194" spans="1:3" ht="41.4" x14ac:dyDescent="0.25">
      <c r="A194" s="187" t="s">
        <v>831</v>
      </c>
      <c r="B194" s="130"/>
      <c r="C194" s="130"/>
    </row>
    <row r="195" spans="1:3" ht="55.2" x14ac:dyDescent="0.25">
      <c r="A195" s="188" t="s">
        <v>832</v>
      </c>
      <c r="B195" s="130"/>
      <c r="C195" s="130"/>
    </row>
    <row r="196" spans="1:3" ht="69" x14ac:dyDescent="0.25">
      <c r="A196" s="187" t="s">
        <v>833</v>
      </c>
      <c r="B196" s="130"/>
      <c r="C196" s="130"/>
    </row>
    <row r="197" spans="1:3" ht="82.8" x14ac:dyDescent="0.25">
      <c r="A197" s="187" t="s">
        <v>834</v>
      </c>
      <c r="B197" s="130"/>
      <c r="C197" s="130"/>
    </row>
    <row r="198" spans="1:3" ht="55.2" x14ac:dyDescent="0.25">
      <c r="A198" s="187" t="s">
        <v>835</v>
      </c>
      <c r="B198" s="130"/>
      <c r="C198" s="130"/>
    </row>
    <row r="199" spans="1:3" ht="55.2" x14ac:dyDescent="0.25">
      <c r="A199" s="187" t="s">
        <v>836</v>
      </c>
      <c r="B199" s="130"/>
      <c r="C199" s="130"/>
    </row>
    <row r="200" spans="1:3" ht="41.4" x14ac:dyDescent="0.25">
      <c r="A200" s="188" t="s">
        <v>837</v>
      </c>
      <c r="B200" s="130"/>
      <c r="C200" s="130"/>
    </row>
    <row r="201" spans="1:3" ht="69" x14ac:dyDescent="0.25">
      <c r="A201" s="187" t="s">
        <v>838</v>
      </c>
      <c r="B201" s="130"/>
      <c r="C201" s="130"/>
    </row>
    <row r="202" spans="1:3" ht="15.6" x14ac:dyDescent="0.25">
      <c r="A202" s="130"/>
      <c r="B202" s="130"/>
      <c r="C202" s="130"/>
    </row>
    <row r="203" spans="1:3" ht="124.2" x14ac:dyDescent="0.25">
      <c r="A203" s="187" t="s">
        <v>839</v>
      </c>
      <c r="B203" s="130"/>
      <c r="C203" s="130"/>
    </row>
    <row r="204" spans="1:3" ht="82.8" x14ac:dyDescent="0.25">
      <c r="A204" s="187" t="s">
        <v>840</v>
      </c>
      <c r="B204" s="130"/>
      <c r="C204" s="130"/>
    </row>
    <row r="205" spans="1:3" ht="96.6" x14ac:dyDescent="0.25">
      <c r="A205" s="187" t="s">
        <v>841</v>
      </c>
      <c r="B205" s="130"/>
      <c r="C205" s="130"/>
    </row>
    <row r="206" spans="1:3" ht="69" x14ac:dyDescent="0.25">
      <c r="A206" s="187" t="s">
        <v>842</v>
      </c>
      <c r="B206" s="130"/>
      <c r="C206" s="130"/>
    </row>
    <row r="207" spans="1:3" ht="69" x14ac:dyDescent="0.25">
      <c r="A207" s="187" t="s">
        <v>843</v>
      </c>
      <c r="B207" s="130"/>
      <c r="C207" s="130"/>
    </row>
    <row r="208" spans="1:3" ht="15.6" x14ac:dyDescent="0.25">
      <c r="A208" s="130"/>
      <c r="B208" s="130"/>
      <c r="C208" s="130"/>
    </row>
    <row r="209" spans="1:3" ht="15.6" x14ac:dyDescent="0.25">
      <c r="A209" s="188" t="s">
        <v>844</v>
      </c>
      <c r="B209" s="130"/>
      <c r="C209" s="130"/>
    </row>
    <row r="210" spans="1:3" ht="27.6" x14ac:dyDescent="0.25">
      <c r="A210" s="187" t="s">
        <v>845</v>
      </c>
      <c r="B210" s="130"/>
      <c r="C210" s="130"/>
    </row>
    <row r="211" spans="1:3" ht="27.6" x14ac:dyDescent="0.25">
      <c r="A211" s="187" t="s">
        <v>846</v>
      </c>
      <c r="B211" s="130"/>
      <c r="C211" s="130"/>
    </row>
    <row r="212" spans="1:3" ht="15.6" x14ac:dyDescent="0.25">
      <c r="A212" s="187" t="s">
        <v>847</v>
      </c>
      <c r="B212" s="130"/>
      <c r="C212" s="130"/>
    </row>
    <row r="213" spans="1:3" ht="15.6" x14ac:dyDescent="0.25">
      <c r="A213" s="130"/>
      <c r="B213" s="130"/>
      <c r="C213" s="130"/>
    </row>
    <row r="214" spans="1:3" ht="69" x14ac:dyDescent="0.25">
      <c r="A214" s="187" t="s">
        <v>848</v>
      </c>
      <c r="B214" s="130"/>
      <c r="C214" s="130"/>
    </row>
    <row r="215" spans="1:3" ht="41.4" x14ac:dyDescent="0.25">
      <c r="A215" s="187" t="s">
        <v>849</v>
      </c>
      <c r="B215" s="130"/>
      <c r="C215" s="130"/>
    </row>
    <row r="216" spans="1:3" ht="41.4" x14ac:dyDescent="0.25">
      <c r="A216" s="187" t="s">
        <v>850</v>
      </c>
      <c r="B216" s="130"/>
      <c r="C216" s="130"/>
    </row>
    <row r="217" spans="1:3" ht="69" x14ac:dyDescent="0.25">
      <c r="A217" s="187" t="s">
        <v>851</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28</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29</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123</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124</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103</v>
      </c>
      <c r="B11" s="122" t="s">
        <v>104</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71</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105</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106</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107</v>
      </c>
      <c r="B22" s="133" t="s">
        <v>104</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231</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230</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135</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136</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137</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221</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222</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227</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382</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223</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224</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490</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491</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492</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640</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641</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642</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643</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597</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644</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645</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646</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647</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648</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649</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650</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651</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652</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653</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654</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655</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656</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657</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658</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659</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660</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661</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662</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663</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664</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665</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666</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667</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668</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669</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670</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671</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672</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673</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674</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675</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676</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677</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678</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679</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680</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681</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682</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683</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684</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685</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686</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687</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688</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689</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690</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691</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692</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693</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694</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695</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696</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697</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698</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699</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700</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701</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702</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703</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704</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705</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706</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707</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708</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709</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710</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711</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712</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713</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714</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715</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716</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717</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718</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719</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720</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720</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720</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720</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720</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721</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722</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723</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724</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725</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726</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727</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728</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729</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730</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731</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732</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733</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734</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735</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736</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737</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738</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739</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740</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741</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742</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743</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744</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745</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746</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747</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748</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749</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750</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751</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752</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753</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802</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795</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796</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797</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798</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799</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800</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801</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803</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zoomScale="67" zoomScaleNormal="106" workbookViewId="0">
      <selection activeCell="E22" sqref="E22:J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54" t="s">
        <v>8</v>
      </c>
      <c r="C1" s="355"/>
      <c r="D1" s="355"/>
      <c r="E1" s="355"/>
      <c r="F1" s="355"/>
      <c r="G1" s="355"/>
      <c r="H1" s="355"/>
      <c r="I1" s="355"/>
      <c r="J1" s="355"/>
      <c r="K1" s="142"/>
      <c r="L1" s="289"/>
      <c r="M1" s="142"/>
      <c r="N1" s="142"/>
      <c r="O1" s="142"/>
      <c r="P1" s="142"/>
      <c r="Q1" s="142"/>
      <c r="R1" s="142"/>
      <c r="S1" s="142"/>
      <c r="T1" s="142"/>
      <c r="U1" s="142"/>
      <c r="V1" s="142"/>
      <c r="W1" s="142"/>
      <c r="X1" s="142"/>
      <c r="Y1" s="142"/>
      <c r="Z1" s="142"/>
      <c r="AA1" s="142"/>
    </row>
    <row r="2" spans="1:27" ht="15.6" x14ac:dyDescent="0.25">
      <c r="B2" s="355"/>
      <c r="C2" s="355"/>
      <c r="D2" s="355"/>
      <c r="E2" s="355"/>
      <c r="F2" s="355"/>
      <c r="G2" s="355"/>
      <c r="H2" s="355"/>
      <c r="I2" s="355"/>
      <c r="J2" s="355"/>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63"/>
      <c r="C4" s="363"/>
      <c r="D4" s="363"/>
      <c r="E4" s="363"/>
      <c r="F4" s="363"/>
      <c r="G4" s="363"/>
      <c r="H4" s="363"/>
      <c r="I4" s="363"/>
      <c r="J4" s="363"/>
      <c r="K4" s="142"/>
      <c r="L4" s="142"/>
      <c r="M4" s="142"/>
      <c r="N4" s="142"/>
      <c r="O4" s="142"/>
      <c r="P4" s="142"/>
      <c r="Q4" s="142"/>
      <c r="R4" s="142"/>
      <c r="S4" s="142"/>
      <c r="T4" s="142"/>
      <c r="U4" s="142"/>
      <c r="V4" s="142"/>
      <c r="W4" s="142"/>
      <c r="X4" s="142"/>
      <c r="Y4" s="142"/>
      <c r="Z4" s="142"/>
      <c r="AA4" s="142"/>
    </row>
    <row r="5" spans="1:27" ht="15.75" customHeight="1" x14ac:dyDescent="0.25">
      <c r="B5" s="147"/>
      <c r="C5" s="147"/>
      <c r="D5" s="356" t="s">
        <v>308</v>
      </c>
      <c r="E5" s="357"/>
      <c r="F5" s="357"/>
      <c r="G5" s="357"/>
      <c r="H5" s="357"/>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58"/>
      <c r="F7" s="359"/>
      <c r="G7" s="359"/>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60" t="s">
        <v>2</v>
      </c>
      <c r="F8" s="357"/>
      <c r="G8" s="357"/>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54" t="s">
        <v>9</v>
      </c>
      <c r="C9" s="355"/>
      <c r="D9" s="355"/>
      <c r="E9" s="355"/>
      <c r="F9" s="355"/>
      <c r="G9" s="355"/>
      <c r="H9" s="355"/>
      <c r="I9" s="355"/>
      <c r="J9" s="355"/>
      <c r="K9" s="142"/>
      <c r="L9" s="142"/>
      <c r="M9" s="142"/>
      <c r="N9" s="142"/>
      <c r="O9" s="142"/>
      <c r="P9" s="142"/>
      <c r="Q9" s="142"/>
      <c r="R9" s="142"/>
      <c r="S9" s="142"/>
      <c r="T9" s="142"/>
      <c r="U9" s="142"/>
      <c r="V9" s="142"/>
      <c r="W9" s="142"/>
      <c r="X9" s="142"/>
      <c r="Y9" s="142"/>
      <c r="Z9" s="142"/>
      <c r="AA9" s="142"/>
    </row>
    <row r="10" spans="1:27" ht="27.6" customHeight="1" x14ac:dyDescent="0.25">
      <c r="A10" s="27"/>
      <c r="B10" s="503" t="s">
        <v>928</v>
      </c>
      <c r="C10" s="504"/>
      <c r="D10" s="504"/>
      <c r="E10" s="504"/>
      <c r="F10" s="504"/>
      <c r="G10" s="504"/>
      <c r="H10" s="504"/>
      <c r="I10" s="504"/>
      <c r="J10" s="505"/>
      <c r="K10" s="152"/>
      <c r="L10" s="142"/>
      <c r="M10" s="142"/>
      <c r="N10" s="142"/>
      <c r="O10" s="142"/>
      <c r="P10" s="142"/>
      <c r="Q10" s="142"/>
      <c r="R10" s="142"/>
      <c r="S10" s="142"/>
      <c r="T10" s="142"/>
      <c r="U10" s="142"/>
      <c r="V10" s="142"/>
      <c r="W10" s="142"/>
      <c r="X10" s="142"/>
      <c r="Y10" s="142"/>
      <c r="Z10" s="142"/>
      <c r="AA10" s="142"/>
    </row>
    <row r="11" spans="1:27" ht="24.6" customHeight="1" x14ac:dyDescent="0.25">
      <c r="A11" s="93"/>
      <c r="B11" s="364"/>
      <c r="C11" s="364"/>
      <c r="D11" s="364"/>
      <c r="E11" s="364"/>
      <c r="F11" s="364"/>
      <c r="G11" s="364"/>
      <c r="H11" s="364"/>
      <c r="I11" s="364"/>
      <c r="J11" s="364"/>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61"/>
      <c r="F12" s="362"/>
      <c r="G12" s="362"/>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60" t="s">
        <v>309</v>
      </c>
      <c r="F13" s="360"/>
      <c r="G13" s="360"/>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506" t="s">
        <v>929</v>
      </c>
      <c r="C15" s="507"/>
      <c r="D15" s="507"/>
      <c r="E15" s="507"/>
      <c r="F15" s="507"/>
      <c r="G15" s="507"/>
      <c r="H15" s="507"/>
      <c r="I15" s="507"/>
      <c r="J15" s="508"/>
      <c r="K15" s="142"/>
      <c r="L15" s="142"/>
      <c r="M15" s="142"/>
      <c r="N15" s="142"/>
      <c r="O15" s="142"/>
      <c r="P15" s="142"/>
      <c r="Q15" s="142"/>
      <c r="R15" s="142"/>
      <c r="S15" s="142"/>
      <c r="T15" s="142"/>
      <c r="U15" s="142"/>
      <c r="V15" s="142"/>
      <c r="W15" s="142"/>
      <c r="X15" s="142"/>
      <c r="Y15" s="142"/>
      <c r="Z15" s="142"/>
      <c r="AA15" s="142"/>
    </row>
    <row r="16" spans="1:27" ht="31.8" customHeight="1" x14ac:dyDescent="0.25">
      <c r="B16" s="144"/>
      <c r="C16" s="352" t="s">
        <v>3</v>
      </c>
      <c r="D16" s="353"/>
      <c r="E16" s="353"/>
      <c r="F16" s="353"/>
      <c r="G16" s="353"/>
      <c r="H16" s="353"/>
      <c r="I16" s="353"/>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46</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25" customHeight="1" x14ac:dyDescent="0.25">
      <c r="B19" s="509" t="s">
        <v>930</v>
      </c>
      <c r="C19" s="510"/>
      <c r="D19" s="510"/>
      <c r="E19" s="510"/>
      <c r="F19" s="510"/>
      <c r="G19" s="510"/>
      <c r="H19" s="510"/>
      <c r="I19" s="510"/>
      <c r="J19" s="511"/>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81</v>
      </c>
      <c r="B20" s="348" t="s">
        <v>763</v>
      </c>
      <c r="C20" s="348"/>
      <c r="D20" s="348"/>
      <c r="E20" s="349"/>
      <c r="F20" s="350"/>
      <c r="G20" s="350"/>
      <c r="H20" s="350"/>
      <c r="I20" s="350"/>
      <c r="J20" s="351"/>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764</v>
      </c>
      <c r="B21" s="345" t="s">
        <v>47</v>
      </c>
      <c r="C21" s="346"/>
      <c r="D21" s="347"/>
      <c r="E21" s="349"/>
      <c r="F21" s="350"/>
      <c r="G21" s="350"/>
      <c r="H21" s="350"/>
      <c r="I21" s="350"/>
      <c r="J21" s="351"/>
      <c r="K21" s="152"/>
      <c r="L21" s="152"/>
      <c r="M21" s="152"/>
      <c r="N21" s="152"/>
      <c r="O21" s="152"/>
      <c r="P21" s="152"/>
      <c r="Q21" s="152"/>
      <c r="R21" s="152"/>
      <c r="S21" s="142"/>
      <c r="T21" s="142"/>
      <c r="U21" s="142"/>
      <c r="V21" s="142"/>
      <c r="W21" s="142"/>
      <c r="X21" s="142"/>
      <c r="Y21" s="142"/>
      <c r="Z21" s="142"/>
      <c r="AA21" s="142"/>
    </row>
    <row r="22" spans="1:27" ht="46.8" customHeight="1" x14ac:dyDescent="0.25">
      <c r="A22" s="25" t="s">
        <v>82</v>
      </c>
      <c r="B22" s="348" t="s">
        <v>10</v>
      </c>
      <c r="C22" s="348"/>
      <c r="D22" s="348"/>
      <c r="E22" s="509" t="s">
        <v>931</v>
      </c>
      <c r="F22" s="510"/>
      <c r="G22" s="510"/>
      <c r="H22" s="510"/>
      <c r="I22" s="510"/>
      <c r="J22" s="511"/>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83</v>
      </c>
      <c r="B23" s="342" t="s">
        <v>11</v>
      </c>
      <c r="C23" s="343"/>
      <c r="D23" s="344"/>
      <c r="E23" s="331"/>
      <c r="F23" s="332"/>
      <c r="G23" s="332"/>
      <c r="H23" s="332"/>
      <c r="I23" s="332"/>
      <c r="J23" s="333"/>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84</v>
      </c>
      <c r="B24" s="342" t="s">
        <v>12</v>
      </c>
      <c r="C24" s="343"/>
      <c r="D24" s="344"/>
      <c r="E24" s="331"/>
      <c r="F24" s="332"/>
      <c r="G24" s="332"/>
      <c r="H24" s="332"/>
      <c r="I24" s="332"/>
      <c r="J24" s="333"/>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209</v>
      </c>
      <c r="B25" s="342" t="s">
        <v>13</v>
      </c>
      <c r="C25" s="343"/>
      <c r="D25" s="344"/>
      <c r="E25" s="331"/>
      <c r="F25" s="332"/>
      <c r="G25" s="332"/>
      <c r="H25" s="332"/>
      <c r="I25" s="332"/>
      <c r="J25" s="333"/>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210</v>
      </c>
      <c r="B26" s="342" t="s">
        <v>14</v>
      </c>
      <c r="C26" s="343"/>
      <c r="D26" s="344"/>
      <c r="E26" s="331"/>
      <c r="F26" s="332"/>
      <c r="G26" s="332"/>
      <c r="H26" s="332"/>
      <c r="I26" s="332"/>
      <c r="J26" s="333"/>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211</v>
      </c>
      <c r="B27" s="342" t="s">
        <v>15</v>
      </c>
      <c r="C27" s="343"/>
      <c r="D27" s="344"/>
      <c r="E27" s="331"/>
      <c r="F27" s="332"/>
      <c r="G27" s="332"/>
      <c r="H27" s="332"/>
      <c r="I27" s="332"/>
      <c r="J27" s="333"/>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212</v>
      </c>
      <c r="B28" s="342" t="s">
        <v>16</v>
      </c>
      <c r="C28" s="343"/>
      <c r="D28" s="344"/>
      <c r="E28" s="331"/>
      <c r="F28" s="332"/>
      <c r="G28" s="332"/>
      <c r="H28" s="332"/>
      <c r="I28" s="332"/>
      <c r="J28" s="333"/>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213</v>
      </c>
      <c r="B29" s="342" t="s">
        <v>17</v>
      </c>
      <c r="C29" s="343"/>
      <c r="D29" s="344"/>
      <c r="E29" s="331"/>
      <c r="F29" s="332"/>
      <c r="G29" s="332"/>
      <c r="H29" s="332"/>
      <c r="I29" s="332"/>
      <c r="J29" s="333"/>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214</v>
      </c>
      <c r="B30" s="366" t="s">
        <v>18</v>
      </c>
      <c r="C30" s="366"/>
      <c r="D30" s="366"/>
      <c r="E30" s="331"/>
      <c r="F30" s="332"/>
      <c r="G30" s="332"/>
      <c r="H30" s="332"/>
      <c r="I30" s="332"/>
      <c r="J30" s="333"/>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215</v>
      </c>
      <c r="B31" s="342" t="s">
        <v>19</v>
      </c>
      <c r="C31" s="343"/>
      <c r="D31" s="344"/>
      <c r="E31" s="331"/>
      <c r="F31" s="332"/>
      <c r="G31" s="332"/>
      <c r="H31" s="332"/>
      <c r="I31" s="332"/>
      <c r="J31" s="333"/>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216</v>
      </c>
      <c r="B32" s="342" t="s">
        <v>20</v>
      </c>
      <c r="C32" s="343"/>
      <c r="D32" s="344"/>
      <c r="E32" s="331"/>
      <c r="F32" s="332"/>
      <c r="G32" s="332"/>
      <c r="H32" s="332"/>
      <c r="I32" s="332"/>
      <c r="J32" s="333"/>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217</v>
      </c>
      <c r="B33" s="342" t="s">
        <v>21</v>
      </c>
      <c r="C33" s="343"/>
      <c r="D33" s="344"/>
      <c r="E33" s="331"/>
      <c r="F33" s="332"/>
      <c r="G33" s="332"/>
      <c r="H33" s="332"/>
      <c r="I33" s="332"/>
      <c r="J33" s="333"/>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579</v>
      </c>
      <c r="B34" s="328" t="s">
        <v>771</v>
      </c>
      <c r="C34" s="329"/>
      <c r="D34" s="330"/>
      <c r="E34" s="331"/>
      <c r="F34" s="332"/>
      <c r="G34" s="332"/>
      <c r="H34" s="332"/>
      <c r="I34" s="332"/>
      <c r="J34" s="333"/>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48</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49</v>
      </c>
      <c r="B36" s="367" t="s">
        <v>23</v>
      </c>
      <c r="C36" s="367"/>
      <c r="D36" s="367"/>
      <c r="E36" s="368"/>
      <c r="F36" s="368"/>
      <c r="G36" s="368"/>
      <c r="H36" s="368"/>
      <c r="I36" s="368"/>
      <c r="J36" s="368"/>
      <c r="K36" s="142"/>
      <c r="L36" s="142"/>
      <c r="M36" s="142"/>
      <c r="N36" s="142"/>
      <c r="O36" s="142"/>
      <c r="P36" s="142"/>
      <c r="Q36" s="142"/>
      <c r="R36" s="142"/>
      <c r="S36" s="142"/>
      <c r="T36" s="142"/>
      <c r="U36" s="142"/>
      <c r="V36" s="142"/>
      <c r="W36" s="142"/>
      <c r="X36" s="142"/>
      <c r="Y36" s="142"/>
      <c r="Z36" s="142"/>
      <c r="AA36" s="142"/>
    </row>
    <row r="37" spans="1:27" ht="15.6" customHeight="1" x14ac:dyDescent="0.25">
      <c r="A37" s="365" t="s">
        <v>85</v>
      </c>
      <c r="B37" s="369" t="s">
        <v>24</v>
      </c>
      <c r="C37" s="370"/>
      <c r="D37" s="371"/>
      <c r="E37" s="378" t="s">
        <v>25</v>
      </c>
      <c r="F37" s="379"/>
      <c r="G37" s="379"/>
      <c r="H37" s="379"/>
      <c r="I37" s="379"/>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65"/>
      <c r="B38" s="372"/>
      <c r="C38" s="373"/>
      <c r="D38" s="374"/>
      <c r="E38" s="380" t="s">
        <v>26</v>
      </c>
      <c r="F38" s="381"/>
      <c r="G38" s="381"/>
      <c r="H38" s="381"/>
      <c r="I38" s="381"/>
      <c r="J38" s="382"/>
      <c r="K38" s="142"/>
      <c r="L38" s="142"/>
      <c r="M38" s="142"/>
      <c r="N38" s="142"/>
      <c r="O38" s="142"/>
      <c r="P38" s="142"/>
      <c r="Q38" s="142"/>
      <c r="R38" s="142"/>
      <c r="S38" s="142"/>
      <c r="T38" s="142"/>
      <c r="U38" s="142"/>
      <c r="V38" s="142"/>
      <c r="W38" s="142"/>
      <c r="X38" s="142"/>
      <c r="Y38" s="142"/>
      <c r="Z38" s="142"/>
      <c r="AA38" s="142"/>
    </row>
    <row r="39" spans="1:27" ht="62.25" customHeight="1" x14ac:dyDescent="0.25">
      <c r="A39" s="365"/>
      <c r="B39" s="375"/>
      <c r="C39" s="376"/>
      <c r="D39" s="377"/>
      <c r="E39" s="331"/>
      <c r="F39" s="332"/>
      <c r="G39" s="332"/>
      <c r="H39" s="332"/>
      <c r="I39" s="332"/>
      <c r="J39" s="333"/>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50</v>
      </c>
      <c r="B40" s="337" t="s">
        <v>139</v>
      </c>
      <c r="C40" s="338"/>
      <c r="D40" s="339"/>
      <c r="E40" s="340"/>
      <c r="F40" s="340"/>
      <c r="G40" s="340"/>
      <c r="H40" s="340"/>
      <c r="I40" s="340"/>
      <c r="J40" s="340"/>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51</v>
      </c>
      <c r="B41" s="341" t="s">
        <v>44</v>
      </c>
      <c r="C41" s="341"/>
      <c r="D41" s="341"/>
      <c r="E41" s="331"/>
      <c r="F41" s="332"/>
      <c r="G41" s="332"/>
      <c r="H41" s="332"/>
      <c r="I41" s="332"/>
      <c r="J41" s="333"/>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86</v>
      </c>
      <c r="B42" s="334" t="s">
        <v>232</v>
      </c>
      <c r="C42" s="335"/>
      <c r="D42" s="336"/>
      <c r="E42" s="331"/>
      <c r="F42" s="332"/>
      <c r="G42" s="332"/>
      <c r="H42" s="332"/>
      <c r="I42" s="332"/>
      <c r="J42" s="333"/>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218</v>
      </c>
      <c r="B43" s="334" t="s">
        <v>233</v>
      </c>
      <c r="C43" s="335"/>
      <c r="D43" s="336"/>
      <c r="E43" s="331"/>
      <c r="F43" s="332"/>
      <c r="G43" s="332"/>
      <c r="H43" s="332"/>
      <c r="I43" s="332"/>
      <c r="J43" s="333"/>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27"/>
      <c r="C45" s="327"/>
      <c r="D45" s="327"/>
      <c r="E45" s="327"/>
      <c r="F45" s="327"/>
      <c r="G45" s="327"/>
      <c r="H45" s="327"/>
      <c r="I45" s="327"/>
      <c r="J45" s="327"/>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hbwB1OrEBls9+cVqOIlNpL1T8Vwrd09NFrEj+qFmRgGapqKpxznWlD3a/vw86IDbfA3ssetPg1kb1dO7MDbSzA==" saltValue="JypaLuzZ8wfk+pj4TI0B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3">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4"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88"/>
      <c r="C1" s="388"/>
      <c r="D1" s="30"/>
      <c r="E1" s="30"/>
      <c r="F1" s="30"/>
      <c r="G1" s="30"/>
      <c r="H1" s="30"/>
      <c r="I1" s="30"/>
      <c r="J1" s="30"/>
      <c r="K1" s="30"/>
      <c r="L1" s="30"/>
      <c r="M1" s="30"/>
      <c r="N1" s="30"/>
      <c r="O1" s="30"/>
      <c r="P1" s="30"/>
      <c r="Q1" s="30"/>
      <c r="R1" s="30"/>
      <c r="S1" s="30"/>
    </row>
    <row r="2" spans="1:19" ht="26.4" customHeight="1" x14ac:dyDescent="0.4">
      <c r="A2" s="223" t="s">
        <v>52</v>
      </c>
      <c r="B2" s="389" t="s">
        <v>45</v>
      </c>
      <c r="C2" s="389"/>
      <c r="D2" s="30"/>
      <c r="E2" s="30"/>
      <c r="F2" s="30"/>
      <c r="G2" s="30"/>
      <c r="H2" s="30"/>
      <c r="I2" s="30"/>
      <c r="J2" s="30"/>
      <c r="K2" s="30"/>
      <c r="L2" s="30"/>
      <c r="M2" s="30"/>
      <c r="N2" s="30"/>
      <c r="O2" s="30"/>
      <c r="P2" s="30"/>
      <c r="Q2" s="30"/>
      <c r="R2" s="30"/>
      <c r="S2" s="30"/>
    </row>
    <row r="3" spans="1:19" ht="19.2" customHeight="1" x14ac:dyDescent="0.35">
      <c r="A3" s="224" t="s">
        <v>55</v>
      </c>
      <c r="B3" s="225" t="s">
        <v>853</v>
      </c>
      <c r="C3" s="226" t="s">
        <v>586</v>
      </c>
      <c r="D3" s="26"/>
      <c r="E3" s="26"/>
      <c r="F3" s="26"/>
      <c r="G3" s="26"/>
      <c r="H3" s="26"/>
      <c r="I3" s="26"/>
      <c r="J3" s="26"/>
      <c r="K3" s="26"/>
      <c r="L3" s="26"/>
      <c r="M3" s="26"/>
      <c r="N3" s="26"/>
      <c r="O3" s="26"/>
      <c r="P3" s="26"/>
      <c r="Q3" s="26"/>
      <c r="R3" s="26"/>
      <c r="S3" s="26"/>
    </row>
    <row r="4" spans="1:19" ht="110.4" customHeight="1" x14ac:dyDescent="0.35">
      <c r="A4" s="224"/>
      <c r="B4" s="512" t="s">
        <v>932</v>
      </c>
      <c r="C4" s="210"/>
      <c r="D4" s="26"/>
      <c r="E4" s="26"/>
      <c r="F4" s="26"/>
      <c r="G4" s="26"/>
      <c r="H4" s="26"/>
      <c r="I4" s="26"/>
      <c r="J4" s="26"/>
      <c r="K4" s="26"/>
      <c r="L4" s="26"/>
      <c r="M4" s="26"/>
      <c r="N4" s="26"/>
      <c r="O4" s="26"/>
      <c r="P4" s="26"/>
      <c r="Q4" s="26"/>
      <c r="R4" s="26"/>
      <c r="S4" s="26"/>
    </row>
    <row r="5" spans="1:19" ht="18" x14ac:dyDescent="0.35">
      <c r="A5" s="223" t="s">
        <v>54</v>
      </c>
      <c r="B5" s="390" t="s">
        <v>558</v>
      </c>
      <c r="C5" s="390"/>
      <c r="D5" s="26"/>
      <c r="E5" s="26"/>
      <c r="F5" s="26"/>
      <c r="G5" s="26"/>
      <c r="H5" s="26"/>
      <c r="I5" s="26"/>
      <c r="J5" s="26"/>
      <c r="K5" s="26"/>
      <c r="L5" s="26"/>
      <c r="M5" s="26"/>
      <c r="N5" s="26"/>
      <c r="O5" s="26"/>
      <c r="P5" s="26"/>
      <c r="Q5" s="26"/>
      <c r="R5" s="26"/>
      <c r="S5" s="26"/>
    </row>
    <row r="6" spans="1:19" ht="66" customHeight="1" x14ac:dyDescent="0.35">
      <c r="A6" s="223"/>
      <c r="B6" s="513" t="s">
        <v>933</v>
      </c>
      <c r="C6" s="514"/>
      <c r="D6" s="26"/>
      <c r="E6" s="26"/>
      <c r="F6" s="26"/>
      <c r="G6" s="26"/>
      <c r="H6" s="26"/>
      <c r="I6" s="26"/>
      <c r="J6" s="26"/>
      <c r="K6" s="26"/>
      <c r="L6" s="26"/>
      <c r="M6" s="26"/>
      <c r="N6" s="26"/>
      <c r="O6" s="26"/>
      <c r="P6" s="26"/>
      <c r="Q6" s="26"/>
      <c r="R6" s="26"/>
      <c r="S6" s="26"/>
    </row>
    <row r="7" spans="1:19" ht="18" x14ac:dyDescent="0.35">
      <c r="A7" s="223" t="s">
        <v>53</v>
      </c>
      <c r="B7" s="385" t="s">
        <v>557</v>
      </c>
      <c r="C7" s="385"/>
      <c r="D7" s="26"/>
      <c r="E7" s="26"/>
      <c r="F7" s="26"/>
      <c r="G7" s="26"/>
      <c r="H7" s="26"/>
      <c r="I7" s="26"/>
      <c r="J7" s="26"/>
      <c r="K7" s="26"/>
      <c r="L7" s="26"/>
      <c r="M7" s="26"/>
      <c r="N7" s="26"/>
      <c r="O7" s="26"/>
      <c r="P7" s="26"/>
      <c r="Q7" s="26"/>
      <c r="R7" s="26"/>
      <c r="S7" s="26"/>
    </row>
    <row r="8" spans="1:19" ht="58.95" customHeight="1" x14ac:dyDescent="0.35">
      <c r="A8" s="223"/>
      <c r="B8" s="384"/>
      <c r="C8" s="384"/>
      <c r="D8" s="26"/>
      <c r="E8" s="26"/>
      <c r="F8" s="26"/>
      <c r="G8" s="26"/>
      <c r="H8" s="26"/>
      <c r="I8" s="26"/>
      <c r="J8" s="26"/>
      <c r="K8" s="26"/>
      <c r="L8" s="26"/>
      <c r="M8" s="26"/>
      <c r="N8" s="26"/>
      <c r="O8" s="26"/>
      <c r="P8" s="26"/>
      <c r="Q8" s="26"/>
      <c r="R8" s="26"/>
      <c r="S8" s="26"/>
    </row>
    <row r="9" spans="1:19" ht="18" x14ac:dyDescent="0.35">
      <c r="A9" s="223" t="s">
        <v>57</v>
      </c>
      <c r="B9" s="387" t="s">
        <v>56</v>
      </c>
      <c r="C9" s="387"/>
      <c r="D9" s="26"/>
      <c r="E9" s="26"/>
      <c r="F9" s="26"/>
      <c r="G9" s="26"/>
      <c r="H9" s="26"/>
      <c r="I9" s="26"/>
      <c r="J9" s="26"/>
      <c r="K9" s="26"/>
      <c r="L9" s="26"/>
      <c r="M9" s="26"/>
      <c r="N9" s="26"/>
      <c r="O9" s="26"/>
      <c r="P9" s="26"/>
      <c r="Q9" s="26"/>
      <c r="R9" s="26"/>
      <c r="S9" s="26"/>
    </row>
    <row r="10" spans="1:19" ht="57" customHeight="1" x14ac:dyDescent="0.35">
      <c r="A10" s="223"/>
      <c r="B10" s="384"/>
      <c r="C10" s="384"/>
      <c r="D10" s="26"/>
      <c r="E10" s="26"/>
      <c r="F10" s="26"/>
      <c r="G10" s="26"/>
      <c r="H10" s="26"/>
      <c r="I10" s="26"/>
      <c r="J10" s="26"/>
      <c r="K10" s="26"/>
      <c r="L10" s="26"/>
      <c r="M10" s="26"/>
      <c r="N10" s="26"/>
      <c r="O10" s="26"/>
      <c r="P10" s="26"/>
      <c r="Q10" s="26"/>
      <c r="R10" s="26"/>
      <c r="S10" s="26"/>
    </row>
    <row r="11" spans="1:19" ht="18" x14ac:dyDescent="0.35">
      <c r="A11" s="223" t="s">
        <v>58</v>
      </c>
      <c r="B11" s="385" t="s">
        <v>561</v>
      </c>
      <c r="C11" s="385"/>
      <c r="D11" s="26"/>
      <c r="E11" s="26"/>
      <c r="F11" s="26"/>
      <c r="G11" s="26"/>
      <c r="H11" s="26"/>
      <c r="I11" s="26"/>
      <c r="J11" s="26"/>
      <c r="K11" s="26"/>
      <c r="L11" s="26"/>
      <c r="M11" s="26"/>
      <c r="N11" s="26"/>
      <c r="O11" s="26"/>
      <c r="P11" s="26"/>
      <c r="Q11" s="26"/>
      <c r="R11" s="26"/>
      <c r="S11" s="26"/>
    </row>
    <row r="12" spans="1:19" ht="37.200000000000003" customHeight="1" x14ac:dyDescent="0.35">
      <c r="A12" s="223"/>
      <c r="B12" s="384"/>
      <c r="C12" s="384"/>
      <c r="D12" s="26"/>
      <c r="E12" s="26"/>
      <c r="F12" s="26"/>
      <c r="G12" s="26"/>
      <c r="H12" s="26"/>
      <c r="I12" s="26"/>
      <c r="J12" s="26"/>
      <c r="K12" s="26"/>
      <c r="L12" s="26"/>
      <c r="M12" s="26"/>
      <c r="N12" s="26"/>
      <c r="O12" s="26"/>
      <c r="P12" s="26"/>
      <c r="Q12" s="26"/>
      <c r="R12" s="26"/>
      <c r="S12" s="26"/>
    </row>
    <row r="13" spans="1:19" ht="18" x14ac:dyDescent="0.35">
      <c r="A13" s="223" t="s">
        <v>497</v>
      </c>
      <c r="B13" s="383" t="s">
        <v>498</v>
      </c>
      <c r="C13" s="383"/>
      <c r="D13" s="26"/>
      <c r="E13" s="26"/>
      <c r="F13" s="26"/>
      <c r="G13" s="26"/>
      <c r="H13" s="26"/>
      <c r="I13" s="26"/>
      <c r="J13" s="26"/>
      <c r="K13" s="26"/>
      <c r="L13" s="26"/>
      <c r="M13" s="26"/>
      <c r="N13" s="26"/>
      <c r="O13" s="26"/>
      <c r="P13" s="26"/>
      <c r="Q13" s="26"/>
      <c r="R13" s="26"/>
      <c r="S13" s="26"/>
    </row>
    <row r="14" spans="1:19" ht="99" customHeight="1" x14ac:dyDescent="0.35">
      <c r="A14" s="223"/>
      <c r="B14" s="384"/>
      <c r="C14" s="384"/>
      <c r="D14" s="26"/>
      <c r="E14" s="26"/>
      <c r="F14" s="26"/>
      <c r="G14" s="26"/>
      <c r="H14" s="26"/>
      <c r="I14" s="26"/>
      <c r="J14" s="26"/>
      <c r="K14" s="26"/>
      <c r="L14" s="26"/>
      <c r="M14" s="26"/>
      <c r="N14" s="26"/>
      <c r="O14" s="26"/>
      <c r="P14" s="26"/>
      <c r="Q14" s="26"/>
      <c r="R14" s="26"/>
      <c r="S14" s="26"/>
    </row>
    <row r="15" spans="1:19" ht="18" x14ac:dyDescent="0.35">
      <c r="A15" s="223" t="s">
        <v>852</v>
      </c>
      <c r="B15" s="385" t="s">
        <v>754</v>
      </c>
      <c r="C15" s="385"/>
      <c r="D15" s="26"/>
      <c r="E15" s="26"/>
      <c r="F15" s="26"/>
      <c r="G15" s="26"/>
      <c r="H15" s="26"/>
      <c r="I15" s="26"/>
      <c r="J15" s="26"/>
      <c r="K15" s="26"/>
      <c r="L15" s="26"/>
      <c r="M15" s="26"/>
      <c r="N15" s="26"/>
      <c r="O15" s="26"/>
      <c r="P15" s="26"/>
      <c r="Q15" s="26"/>
      <c r="R15" s="26"/>
      <c r="S15" s="26"/>
    </row>
    <row r="16" spans="1:19" ht="76.95" customHeight="1" x14ac:dyDescent="0.35">
      <c r="A16" s="223"/>
      <c r="B16" s="386"/>
      <c r="C16" s="386"/>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4">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26"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236</v>
      </c>
      <c r="B2" s="391" t="s">
        <v>540</v>
      </c>
      <c r="C2" s="391"/>
      <c r="D2" s="391"/>
      <c r="E2" s="391"/>
      <c r="F2" s="391"/>
      <c r="G2" s="391"/>
      <c r="H2" s="391"/>
      <c r="I2" s="391"/>
      <c r="J2" s="391"/>
      <c r="K2" s="30"/>
      <c r="L2" s="30"/>
      <c r="M2" s="30"/>
      <c r="N2" s="30"/>
      <c r="O2" s="30"/>
      <c r="P2" s="30"/>
      <c r="Q2" s="30"/>
      <c r="R2" s="30"/>
      <c r="S2" s="30"/>
    </row>
    <row r="3" spans="1:19" ht="26.25" customHeight="1" x14ac:dyDescent="0.3">
      <c r="A3" s="32" t="s">
        <v>237</v>
      </c>
      <c r="B3" s="392" t="s">
        <v>539</v>
      </c>
      <c r="C3" s="393"/>
      <c r="D3" s="393"/>
      <c r="E3" s="393"/>
      <c r="F3" s="393"/>
      <c r="G3" s="393"/>
      <c r="H3" s="393"/>
      <c r="I3" s="393"/>
      <c r="J3" s="394"/>
      <c r="K3" s="26"/>
      <c r="L3" s="26"/>
      <c r="M3" s="26"/>
      <c r="N3" s="26"/>
      <c r="O3" s="26"/>
      <c r="P3" s="26"/>
      <c r="Q3" s="26"/>
      <c r="R3" s="26"/>
      <c r="S3" s="26"/>
    </row>
    <row r="4" spans="1:19" ht="19.95" customHeight="1" x14ac:dyDescent="0.3">
      <c r="A4" s="32" t="s">
        <v>240</v>
      </c>
      <c r="B4" s="398" t="s">
        <v>238</v>
      </c>
      <c r="C4" s="398"/>
      <c r="D4" s="398"/>
      <c r="E4" s="398"/>
      <c r="F4" s="395"/>
      <c r="G4" s="396"/>
      <c r="H4" s="396"/>
      <c r="I4" s="396"/>
      <c r="J4" s="397"/>
      <c r="K4" s="26"/>
      <c r="L4" s="26"/>
      <c r="M4" s="26"/>
      <c r="N4" s="26"/>
      <c r="O4" s="26"/>
      <c r="P4" s="26"/>
      <c r="Q4" s="26"/>
      <c r="R4" s="26"/>
      <c r="S4" s="26"/>
    </row>
    <row r="5" spans="1:19" ht="17.399999999999999" customHeight="1" x14ac:dyDescent="0.3">
      <c r="A5" s="32" t="s">
        <v>241</v>
      </c>
      <c r="B5" s="398" t="s">
        <v>239</v>
      </c>
      <c r="C5" s="398"/>
      <c r="D5" s="398"/>
      <c r="E5" s="398"/>
      <c r="F5" s="399"/>
      <c r="G5" s="399"/>
      <c r="H5" s="399"/>
      <c r="I5" s="399"/>
      <c r="J5" s="399"/>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89</v>
      </c>
      <c r="B7" s="400" t="s">
        <v>242</v>
      </c>
      <c r="C7" s="400"/>
      <c r="D7" s="400"/>
      <c r="E7" s="400"/>
      <c r="F7" s="400"/>
      <c r="G7" s="400"/>
      <c r="H7" s="400"/>
      <c r="I7" s="400"/>
      <c r="J7" s="400"/>
      <c r="K7" s="30"/>
      <c r="L7" s="30"/>
      <c r="M7" s="30"/>
      <c r="N7" s="30"/>
      <c r="O7" s="30"/>
      <c r="P7" s="30"/>
      <c r="Q7" s="30"/>
      <c r="R7" s="30"/>
      <c r="S7" s="30"/>
    </row>
    <row r="8" spans="1:19" ht="49.2" customHeight="1" x14ac:dyDescent="0.3">
      <c r="A8" s="32" t="s">
        <v>243</v>
      </c>
      <c r="B8" s="401" t="s">
        <v>260</v>
      </c>
      <c r="C8" s="402"/>
      <c r="D8" s="402"/>
      <c r="E8" s="402"/>
      <c r="F8" s="402"/>
      <c r="G8" s="402"/>
      <c r="H8" s="402"/>
      <c r="I8" s="402"/>
      <c r="J8" s="402"/>
      <c r="K8" s="30"/>
      <c r="L8" s="30"/>
      <c r="M8" s="30"/>
      <c r="N8" s="30"/>
      <c r="O8" s="30"/>
      <c r="P8" s="30"/>
      <c r="Q8" s="30"/>
      <c r="R8" s="30"/>
      <c r="S8" s="30"/>
    </row>
    <row r="9" spans="1:19" ht="15.6" x14ac:dyDescent="0.3">
      <c r="A9" s="32" t="s">
        <v>250</v>
      </c>
      <c r="B9" s="406" t="s">
        <v>244</v>
      </c>
      <c r="C9" s="407"/>
      <c r="D9" s="407"/>
      <c r="E9" s="407"/>
      <c r="F9" s="407"/>
      <c r="G9" s="407"/>
      <c r="H9" s="408"/>
      <c r="I9" s="404"/>
      <c r="J9" s="405"/>
      <c r="K9" s="30"/>
      <c r="L9" s="30"/>
      <c r="M9" s="30"/>
      <c r="N9" s="30"/>
      <c r="O9" s="30"/>
      <c r="P9" s="30"/>
      <c r="Q9" s="30"/>
      <c r="R9" s="30"/>
      <c r="S9" s="30"/>
    </row>
    <row r="10" spans="1:19" ht="67.95" customHeight="1" x14ac:dyDescent="0.3">
      <c r="B10" s="34" t="s">
        <v>73</v>
      </c>
      <c r="C10" s="403" t="s">
        <v>245</v>
      </c>
      <c r="D10" s="403"/>
      <c r="E10" s="403"/>
      <c r="F10" s="403"/>
      <c r="G10" s="403"/>
      <c r="H10" s="35" t="s">
        <v>246</v>
      </c>
      <c r="I10" s="409" t="s">
        <v>247</v>
      </c>
      <c r="J10" s="410"/>
      <c r="K10" s="30"/>
      <c r="L10" s="30"/>
      <c r="M10" s="30"/>
      <c r="N10" s="30"/>
      <c r="O10" s="30"/>
      <c r="P10" s="30"/>
      <c r="Q10" s="30"/>
      <c r="R10" s="30"/>
      <c r="S10" s="30"/>
    </row>
    <row r="11" spans="1:19" ht="25.2" customHeight="1" x14ac:dyDescent="0.3">
      <c r="B11" s="210"/>
      <c r="C11" s="349"/>
      <c r="D11" s="350"/>
      <c r="E11" s="350"/>
      <c r="F11" s="350"/>
      <c r="G11" s="351"/>
      <c r="H11" s="184"/>
      <c r="I11" s="350"/>
      <c r="J11" s="351"/>
      <c r="K11" s="30"/>
      <c r="L11" s="30"/>
      <c r="M11" s="30"/>
      <c r="N11" s="30"/>
      <c r="O11" s="30"/>
      <c r="P11" s="30"/>
      <c r="Q11" s="30"/>
      <c r="R11" s="30"/>
      <c r="S11" s="30"/>
    </row>
    <row r="12" spans="1:19" ht="25.2" customHeight="1" x14ac:dyDescent="0.3">
      <c r="B12" s="210"/>
      <c r="C12" s="368"/>
      <c r="D12" s="368"/>
      <c r="E12" s="368"/>
      <c r="F12" s="368"/>
      <c r="G12" s="368"/>
      <c r="H12" s="184"/>
      <c r="I12" s="349"/>
      <c r="J12" s="351"/>
      <c r="K12" s="30"/>
      <c r="L12" s="30"/>
      <c r="M12" s="30"/>
      <c r="N12" s="30"/>
      <c r="O12" s="30"/>
      <c r="P12" s="30"/>
      <c r="Q12" s="30"/>
      <c r="R12" s="30"/>
      <c r="S12" s="30"/>
    </row>
    <row r="13" spans="1:19" ht="25.2" customHeight="1" x14ac:dyDescent="0.3">
      <c r="B13" s="210"/>
      <c r="C13" s="368"/>
      <c r="D13" s="368"/>
      <c r="E13" s="368"/>
      <c r="F13" s="368"/>
      <c r="G13" s="368"/>
      <c r="H13" s="184"/>
      <c r="I13" s="349"/>
      <c r="J13" s="351"/>
      <c r="K13" s="30"/>
      <c r="L13" s="30"/>
      <c r="M13" s="30"/>
      <c r="N13" s="30"/>
      <c r="O13" s="30"/>
      <c r="P13" s="30"/>
      <c r="Q13" s="30"/>
      <c r="R13" s="30"/>
      <c r="S13" s="30"/>
    </row>
    <row r="14" spans="1:19" ht="25.2" customHeight="1" x14ac:dyDescent="0.3">
      <c r="B14" s="210"/>
      <c r="C14" s="368"/>
      <c r="D14" s="368"/>
      <c r="E14" s="368"/>
      <c r="F14" s="368"/>
      <c r="G14" s="368"/>
      <c r="H14" s="184"/>
      <c r="I14" s="349"/>
      <c r="J14" s="351"/>
      <c r="K14" s="30"/>
      <c r="L14" s="30"/>
      <c r="M14" s="30"/>
      <c r="N14" s="30"/>
      <c r="O14" s="30"/>
      <c r="P14" s="30"/>
      <c r="Q14" s="30"/>
      <c r="R14" s="30"/>
      <c r="S14" s="30"/>
    </row>
    <row r="15" spans="1:19" ht="25.2" customHeight="1" x14ac:dyDescent="0.3">
      <c r="B15" s="210"/>
      <c r="C15" s="368"/>
      <c r="D15" s="368"/>
      <c r="E15" s="368"/>
      <c r="F15" s="368"/>
      <c r="G15" s="368"/>
      <c r="H15" s="184"/>
      <c r="I15" s="349"/>
      <c r="J15" s="351"/>
      <c r="K15" s="30"/>
      <c r="L15" s="30"/>
      <c r="M15" s="30"/>
      <c r="N15" s="30"/>
      <c r="O15" s="30"/>
      <c r="P15" s="30"/>
      <c r="Q15" s="30"/>
      <c r="R15" s="30"/>
      <c r="S15" s="30"/>
    </row>
    <row r="16" spans="1:19" ht="25.2" customHeight="1" x14ac:dyDescent="0.3">
      <c r="B16" s="210"/>
      <c r="C16" s="349"/>
      <c r="D16" s="350"/>
      <c r="E16" s="350"/>
      <c r="F16" s="350"/>
      <c r="G16" s="351"/>
      <c r="H16" s="184"/>
      <c r="I16" s="349"/>
      <c r="J16" s="351"/>
      <c r="K16" s="30"/>
      <c r="L16" s="30"/>
      <c r="M16" s="30"/>
      <c r="N16" s="30"/>
      <c r="O16" s="30"/>
      <c r="P16" s="30"/>
      <c r="Q16" s="30"/>
      <c r="R16" s="30"/>
      <c r="S16" s="30"/>
    </row>
    <row r="17" spans="1:19" ht="59.4" customHeight="1" x14ac:dyDescent="0.3">
      <c r="A17" s="32" t="s">
        <v>251</v>
      </c>
      <c r="B17" s="414" t="s">
        <v>248</v>
      </c>
      <c r="C17" s="415"/>
      <c r="D17" s="415"/>
      <c r="E17" s="415"/>
      <c r="F17" s="415"/>
      <c r="G17" s="415"/>
      <c r="H17" s="416"/>
      <c r="I17" s="404"/>
      <c r="J17" s="405"/>
      <c r="K17" s="30"/>
      <c r="L17" s="30"/>
      <c r="M17" s="30"/>
      <c r="N17" s="30"/>
      <c r="O17" s="30"/>
      <c r="P17" s="30"/>
      <c r="Q17" s="30"/>
      <c r="R17" s="30"/>
      <c r="S17" s="30"/>
    </row>
    <row r="18" spans="1:19" ht="67.95" customHeight="1" x14ac:dyDescent="0.3">
      <c r="B18" s="34" t="s">
        <v>73</v>
      </c>
      <c r="C18" s="403" t="s">
        <v>245</v>
      </c>
      <c r="D18" s="403"/>
      <c r="E18" s="403"/>
      <c r="F18" s="403"/>
      <c r="G18" s="403"/>
      <c r="H18" s="35" t="s">
        <v>246</v>
      </c>
      <c r="I18" s="409" t="s">
        <v>249</v>
      </c>
      <c r="J18" s="410"/>
      <c r="K18" s="30"/>
      <c r="L18" s="30"/>
      <c r="M18" s="30"/>
      <c r="N18" s="30"/>
      <c r="O18" s="30"/>
      <c r="P18" s="30"/>
      <c r="Q18" s="30"/>
      <c r="R18" s="30"/>
      <c r="S18" s="30"/>
    </row>
    <row r="19" spans="1:19" ht="25.2" customHeight="1" x14ac:dyDescent="0.3">
      <c r="B19" s="210"/>
      <c r="C19" s="349"/>
      <c r="D19" s="350"/>
      <c r="E19" s="350"/>
      <c r="F19" s="350"/>
      <c r="G19" s="351"/>
      <c r="H19" s="184"/>
      <c r="I19" s="350"/>
      <c r="J19" s="351"/>
      <c r="K19" s="30"/>
      <c r="L19" s="30"/>
      <c r="M19" s="30"/>
      <c r="N19" s="30"/>
      <c r="O19" s="30"/>
      <c r="P19" s="30"/>
      <c r="Q19" s="30"/>
      <c r="R19" s="30"/>
      <c r="S19" s="30"/>
    </row>
    <row r="20" spans="1:19" ht="25.2" customHeight="1" x14ac:dyDescent="0.3">
      <c r="B20" s="210"/>
      <c r="C20" s="368"/>
      <c r="D20" s="368"/>
      <c r="E20" s="368"/>
      <c r="F20" s="368"/>
      <c r="G20" s="368"/>
      <c r="H20" s="184"/>
      <c r="I20" s="349"/>
      <c r="J20" s="351"/>
      <c r="K20" s="30"/>
      <c r="L20" s="30"/>
      <c r="M20" s="30"/>
      <c r="N20" s="30"/>
      <c r="O20" s="30"/>
      <c r="P20" s="30"/>
      <c r="Q20" s="30"/>
      <c r="R20" s="30"/>
      <c r="S20" s="30"/>
    </row>
    <row r="21" spans="1:19" ht="25.2" customHeight="1" x14ac:dyDescent="0.3">
      <c r="B21" s="210"/>
      <c r="C21" s="368"/>
      <c r="D21" s="368"/>
      <c r="E21" s="368"/>
      <c r="F21" s="368"/>
      <c r="G21" s="368"/>
      <c r="H21" s="184"/>
      <c r="I21" s="349"/>
      <c r="J21" s="351"/>
      <c r="K21" s="30"/>
      <c r="L21" s="30"/>
      <c r="M21" s="30"/>
      <c r="N21" s="30"/>
      <c r="O21" s="30"/>
      <c r="P21" s="30"/>
      <c r="Q21" s="30"/>
      <c r="R21" s="30"/>
      <c r="S21" s="30"/>
    </row>
    <row r="22" spans="1:19" ht="25.2" customHeight="1" x14ac:dyDescent="0.3">
      <c r="B22" s="210"/>
      <c r="C22" s="368"/>
      <c r="D22" s="368"/>
      <c r="E22" s="368"/>
      <c r="F22" s="368"/>
      <c r="G22" s="368"/>
      <c r="H22" s="184"/>
      <c r="I22" s="349"/>
      <c r="J22" s="351"/>
      <c r="K22" s="30"/>
      <c r="L22" s="30"/>
      <c r="M22" s="30"/>
      <c r="N22" s="30"/>
      <c r="O22" s="30"/>
      <c r="P22" s="30"/>
      <c r="Q22" s="30"/>
      <c r="R22" s="30"/>
      <c r="S22" s="30"/>
    </row>
    <row r="23" spans="1:19" ht="25.2" customHeight="1" x14ac:dyDescent="0.3">
      <c r="B23" s="210"/>
      <c r="C23" s="368"/>
      <c r="D23" s="368"/>
      <c r="E23" s="368"/>
      <c r="F23" s="368"/>
      <c r="G23" s="368"/>
      <c r="H23" s="184"/>
      <c r="I23" s="349"/>
      <c r="J23" s="351"/>
      <c r="K23" s="30"/>
      <c r="L23" s="30"/>
      <c r="M23" s="30"/>
      <c r="N23" s="30"/>
      <c r="O23" s="30"/>
      <c r="P23" s="30"/>
      <c r="Q23" s="30"/>
      <c r="R23" s="30"/>
      <c r="S23" s="30"/>
    </row>
    <row r="24" spans="1:19" ht="25.2" customHeight="1" x14ac:dyDescent="0.3">
      <c r="B24" s="210"/>
      <c r="C24" s="349"/>
      <c r="D24" s="350"/>
      <c r="E24" s="350"/>
      <c r="F24" s="350"/>
      <c r="G24" s="351"/>
      <c r="H24" s="184"/>
      <c r="I24" s="349"/>
      <c r="J24" s="351"/>
      <c r="K24" s="30"/>
      <c r="L24" s="30"/>
      <c r="M24" s="30"/>
      <c r="N24" s="30"/>
      <c r="O24" s="30"/>
      <c r="P24" s="30"/>
      <c r="Q24" s="30"/>
      <c r="R24" s="30"/>
      <c r="S24" s="30"/>
    </row>
    <row r="25" spans="1:19" ht="41.4" customHeight="1" x14ac:dyDescent="0.3">
      <c r="A25" s="32" t="s">
        <v>252</v>
      </c>
      <c r="B25" s="414" t="s">
        <v>253</v>
      </c>
      <c r="C25" s="415"/>
      <c r="D25" s="415"/>
      <c r="E25" s="415"/>
      <c r="F25" s="415"/>
      <c r="G25" s="415"/>
      <c r="H25" s="416"/>
      <c r="I25" s="404"/>
      <c r="J25" s="405"/>
      <c r="K25" s="30"/>
      <c r="L25" s="30"/>
      <c r="M25" s="30"/>
      <c r="N25" s="30"/>
      <c r="O25" s="30"/>
      <c r="P25" s="30"/>
      <c r="Q25" s="30"/>
      <c r="R25" s="30"/>
      <c r="S25" s="30"/>
    </row>
    <row r="26" spans="1:19" ht="67.95" customHeight="1" x14ac:dyDescent="0.3">
      <c r="B26" s="34" t="s">
        <v>73</v>
      </c>
      <c r="C26" s="411" t="s">
        <v>254</v>
      </c>
      <c r="D26" s="412"/>
      <c r="E26" s="412"/>
      <c r="F26" s="412"/>
      <c r="G26" s="412"/>
      <c r="H26" s="413"/>
      <c r="I26" s="409" t="s">
        <v>255</v>
      </c>
      <c r="J26" s="410"/>
      <c r="K26" s="30"/>
      <c r="L26" s="30"/>
      <c r="M26" s="30"/>
      <c r="N26" s="30"/>
      <c r="O26" s="30"/>
      <c r="P26" s="30"/>
      <c r="Q26" s="30"/>
      <c r="R26" s="30"/>
      <c r="S26" s="30"/>
    </row>
    <row r="27" spans="1:19" ht="25.2" customHeight="1" x14ac:dyDescent="0.3">
      <c r="B27" s="210"/>
      <c r="C27" s="349"/>
      <c r="D27" s="350"/>
      <c r="E27" s="350"/>
      <c r="F27" s="350"/>
      <c r="G27" s="350"/>
      <c r="H27" s="351"/>
      <c r="I27" s="350"/>
      <c r="J27" s="351"/>
      <c r="K27" s="30"/>
      <c r="L27" s="30"/>
      <c r="M27" s="30"/>
      <c r="N27" s="30"/>
      <c r="O27" s="30"/>
      <c r="P27" s="30"/>
      <c r="Q27" s="30"/>
      <c r="R27" s="30"/>
      <c r="S27" s="30"/>
    </row>
    <row r="28" spans="1:19" ht="25.2" customHeight="1" x14ac:dyDescent="0.3">
      <c r="B28" s="210"/>
      <c r="C28" s="349"/>
      <c r="D28" s="350"/>
      <c r="E28" s="350"/>
      <c r="F28" s="350"/>
      <c r="G28" s="350"/>
      <c r="H28" s="351"/>
      <c r="I28" s="349"/>
      <c r="J28" s="351"/>
      <c r="K28" s="30"/>
      <c r="L28" s="30"/>
      <c r="M28" s="30"/>
      <c r="N28" s="30"/>
      <c r="O28" s="30"/>
      <c r="P28" s="30"/>
      <c r="Q28" s="30"/>
      <c r="R28" s="30"/>
      <c r="S28" s="30"/>
    </row>
    <row r="29" spans="1:19" ht="25.2" customHeight="1" x14ac:dyDescent="0.3">
      <c r="B29" s="210"/>
      <c r="C29" s="349"/>
      <c r="D29" s="350"/>
      <c r="E29" s="350"/>
      <c r="F29" s="350"/>
      <c r="G29" s="350"/>
      <c r="H29" s="351"/>
      <c r="I29" s="349"/>
      <c r="J29" s="351"/>
      <c r="K29" s="30"/>
      <c r="L29" s="30"/>
      <c r="M29" s="30"/>
      <c r="N29" s="30"/>
      <c r="O29" s="30"/>
      <c r="P29" s="30"/>
      <c r="Q29" s="30"/>
      <c r="R29" s="30"/>
      <c r="S29" s="30"/>
    </row>
    <row r="30" spans="1:19" ht="25.2" customHeight="1" x14ac:dyDescent="0.3">
      <c r="B30" s="210"/>
      <c r="C30" s="349"/>
      <c r="D30" s="350"/>
      <c r="E30" s="350"/>
      <c r="F30" s="350"/>
      <c r="G30" s="350"/>
      <c r="H30" s="351"/>
      <c r="I30" s="349"/>
      <c r="J30" s="351"/>
      <c r="K30" s="30"/>
      <c r="L30" s="30"/>
      <c r="M30" s="30"/>
      <c r="N30" s="30"/>
      <c r="O30" s="30"/>
      <c r="P30" s="30"/>
      <c r="Q30" s="30"/>
      <c r="R30" s="30"/>
      <c r="S30" s="30"/>
    </row>
    <row r="31" spans="1:19" ht="25.2" customHeight="1" x14ac:dyDescent="0.3">
      <c r="B31" s="210"/>
      <c r="C31" s="349"/>
      <c r="D31" s="350"/>
      <c r="E31" s="350"/>
      <c r="F31" s="350"/>
      <c r="G31" s="350"/>
      <c r="H31" s="351"/>
      <c r="I31" s="349"/>
      <c r="J31" s="351"/>
      <c r="K31" s="30"/>
      <c r="L31" s="30"/>
      <c r="M31" s="30"/>
      <c r="N31" s="30"/>
      <c r="O31" s="30"/>
      <c r="P31" s="30"/>
      <c r="Q31" s="30"/>
      <c r="R31" s="30"/>
      <c r="S31" s="30"/>
    </row>
    <row r="32" spans="1:19" ht="25.2" customHeight="1" x14ac:dyDescent="0.3">
      <c r="B32" s="210"/>
      <c r="C32" s="349"/>
      <c r="D32" s="350"/>
      <c r="E32" s="350"/>
      <c r="F32" s="350"/>
      <c r="G32" s="350"/>
      <c r="H32" s="351"/>
      <c r="I32" s="349"/>
      <c r="J32" s="351"/>
      <c r="K32" s="30"/>
      <c r="L32" s="30"/>
      <c r="M32" s="30"/>
      <c r="N32" s="30"/>
      <c r="O32" s="30"/>
      <c r="P32" s="30"/>
      <c r="Q32" s="30"/>
      <c r="R32" s="30"/>
      <c r="S32" s="30"/>
    </row>
    <row r="33" spans="1:19" ht="48" customHeight="1" x14ac:dyDescent="0.3">
      <c r="A33" s="32" t="s">
        <v>257</v>
      </c>
      <c r="B33" s="414" t="s">
        <v>256</v>
      </c>
      <c r="C33" s="415"/>
      <c r="D33" s="415"/>
      <c r="E33" s="415"/>
      <c r="F33" s="415"/>
      <c r="G33" s="415"/>
      <c r="H33" s="416"/>
      <c r="I33" s="404"/>
      <c r="J33" s="405"/>
      <c r="K33" s="30"/>
      <c r="L33" s="30"/>
      <c r="M33" s="30"/>
      <c r="N33" s="30"/>
      <c r="O33" s="30"/>
      <c r="P33" s="30"/>
      <c r="Q33" s="30"/>
      <c r="R33" s="30"/>
      <c r="S33" s="30"/>
    </row>
    <row r="34" spans="1:19" ht="67.95" customHeight="1" x14ac:dyDescent="0.3">
      <c r="B34" s="34" t="s">
        <v>73</v>
      </c>
      <c r="C34" s="411" t="s">
        <v>254</v>
      </c>
      <c r="D34" s="412"/>
      <c r="E34" s="412"/>
      <c r="F34" s="412"/>
      <c r="G34" s="412"/>
      <c r="H34" s="413"/>
      <c r="I34" s="409" t="s">
        <v>255</v>
      </c>
      <c r="J34" s="410"/>
      <c r="K34" s="30"/>
      <c r="L34" s="30"/>
      <c r="M34" s="30"/>
      <c r="N34" s="30"/>
      <c r="O34" s="30"/>
      <c r="P34" s="30"/>
      <c r="Q34" s="30"/>
      <c r="R34" s="30"/>
      <c r="S34" s="30"/>
    </row>
    <row r="35" spans="1:19" ht="25.2" customHeight="1" x14ac:dyDescent="0.3">
      <c r="B35" s="210"/>
      <c r="C35" s="349"/>
      <c r="D35" s="350"/>
      <c r="E35" s="350"/>
      <c r="F35" s="350"/>
      <c r="G35" s="350"/>
      <c r="H35" s="351"/>
      <c r="I35" s="350"/>
      <c r="J35" s="351"/>
      <c r="K35" s="30"/>
      <c r="L35" s="30"/>
      <c r="M35" s="30"/>
      <c r="N35" s="30"/>
      <c r="O35" s="30"/>
      <c r="P35" s="30"/>
      <c r="Q35" s="30"/>
      <c r="R35" s="30"/>
      <c r="S35" s="30"/>
    </row>
    <row r="36" spans="1:19" ht="25.2" customHeight="1" x14ac:dyDescent="0.3">
      <c r="B36" s="210"/>
      <c r="C36" s="349"/>
      <c r="D36" s="350"/>
      <c r="E36" s="350"/>
      <c r="F36" s="350"/>
      <c r="G36" s="350"/>
      <c r="H36" s="351"/>
      <c r="I36" s="349"/>
      <c r="J36" s="351"/>
      <c r="K36" s="30"/>
      <c r="L36" s="30"/>
      <c r="M36" s="30"/>
      <c r="N36" s="30"/>
      <c r="O36" s="30"/>
      <c r="P36" s="30"/>
      <c r="Q36" s="30"/>
      <c r="R36" s="30"/>
      <c r="S36" s="30"/>
    </row>
    <row r="37" spans="1:19" ht="25.2" customHeight="1" x14ac:dyDescent="0.3">
      <c r="B37" s="210"/>
      <c r="C37" s="349"/>
      <c r="D37" s="350"/>
      <c r="E37" s="350"/>
      <c r="F37" s="350"/>
      <c r="G37" s="350"/>
      <c r="H37" s="351"/>
      <c r="I37" s="349"/>
      <c r="J37" s="351"/>
      <c r="K37" s="30"/>
      <c r="L37" s="30"/>
      <c r="M37" s="30"/>
      <c r="N37" s="30"/>
      <c r="O37" s="30"/>
      <c r="P37" s="30"/>
      <c r="Q37" s="30"/>
      <c r="R37" s="30"/>
      <c r="S37" s="30"/>
    </row>
    <row r="38" spans="1:19" ht="25.2" customHeight="1" x14ac:dyDescent="0.3">
      <c r="B38" s="210"/>
      <c r="C38" s="349"/>
      <c r="D38" s="350"/>
      <c r="E38" s="350"/>
      <c r="F38" s="350"/>
      <c r="G38" s="350"/>
      <c r="H38" s="351"/>
      <c r="I38" s="349"/>
      <c r="J38" s="351"/>
      <c r="K38" s="30"/>
      <c r="L38" s="30"/>
      <c r="M38" s="30"/>
      <c r="N38" s="30"/>
      <c r="O38" s="30"/>
      <c r="P38" s="30"/>
      <c r="Q38" s="30"/>
      <c r="R38" s="30"/>
      <c r="S38" s="30"/>
    </row>
    <row r="39" spans="1:19" ht="25.2" customHeight="1" x14ac:dyDescent="0.3">
      <c r="B39" s="210"/>
      <c r="C39" s="349"/>
      <c r="D39" s="350"/>
      <c r="E39" s="350"/>
      <c r="F39" s="350"/>
      <c r="G39" s="350"/>
      <c r="H39" s="351"/>
      <c r="I39" s="349"/>
      <c r="J39" s="351"/>
      <c r="K39" s="30"/>
      <c r="L39" s="30"/>
      <c r="M39" s="30"/>
      <c r="N39" s="30"/>
      <c r="O39" s="30"/>
      <c r="P39" s="30"/>
      <c r="Q39" s="30"/>
      <c r="R39" s="30"/>
      <c r="S39" s="30"/>
    </row>
    <row r="40" spans="1:19" ht="25.2" customHeight="1" x14ac:dyDescent="0.3">
      <c r="B40" s="210"/>
      <c r="C40" s="349"/>
      <c r="D40" s="350"/>
      <c r="E40" s="350"/>
      <c r="F40" s="350"/>
      <c r="G40" s="350"/>
      <c r="H40" s="351"/>
      <c r="I40" s="349"/>
      <c r="J40" s="351"/>
      <c r="K40" s="30"/>
      <c r="L40" s="30"/>
      <c r="M40" s="30"/>
      <c r="N40" s="30"/>
      <c r="O40" s="30"/>
      <c r="P40" s="30"/>
      <c r="Q40" s="30"/>
      <c r="R40" s="30"/>
      <c r="S40" s="30"/>
    </row>
    <row r="41" spans="1:19" ht="57.6" customHeight="1" x14ac:dyDescent="0.3">
      <c r="A41" s="32" t="s">
        <v>258</v>
      </c>
      <c r="B41" s="414" t="s">
        <v>259</v>
      </c>
      <c r="C41" s="415"/>
      <c r="D41" s="415"/>
      <c r="E41" s="415"/>
      <c r="F41" s="415"/>
      <c r="G41" s="415"/>
      <c r="H41" s="416"/>
      <c r="I41" s="404"/>
      <c r="J41" s="405"/>
      <c r="K41" s="30"/>
      <c r="L41" s="30"/>
      <c r="M41" s="30"/>
      <c r="N41" s="30"/>
      <c r="O41" s="30"/>
      <c r="P41" s="30"/>
      <c r="Q41" s="30"/>
      <c r="R41" s="30"/>
      <c r="S41" s="30"/>
    </row>
    <row r="42" spans="1:19" ht="67.95" customHeight="1" x14ac:dyDescent="0.3">
      <c r="B42" s="34" t="s">
        <v>73</v>
      </c>
      <c r="C42" s="411" t="s">
        <v>254</v>
      </c>
      <c r="D42" s="412"/>
      <c r="E42" s="412"/>
      <c r="F42" s="412"/>
      <c r="G42" s="412"/>
      <c r="H42" s="413"/>
      <c r="I42" s="409" t="s">
        <v>255</v>
      </c>
      <c r="J42" s="410"/>
      <c r="K42" s="30"/>
      <c r="L42" s="30"/>
      <c r="M42" s="30"/>
      <c r="N42" s="30"/>
      <c r="O42" s="30"/>
      <c r="P42" s="30"/>
      <c r="Q42" s="30"/>
      <c r="R42" s="30"/>
      <c r="S42" s="30"/>
    </row>
    <row r="43" spans="1:19" ht="25.2" customHeight="1" x14ac:dyDescent="0.3">
      <c r="B43" s="210"/>
      <c r="C43" s="349"/>
      <c r="D43" s="350"/>
      <c r="E43" s="350"/>
      <c r="F43" s="350"/>
      <c r="G43" s="350"/>
      <c r="H43" s="351"/>
      <c r="I43" s="350"/>
      <c r="J43" s="351"/>
      <c r="K43" s="30"/>
      <c r="L43" s="30"/>
      <c r="M43" s="30"/>
      <c r="N43" s="30"/>
      <c r="O43" s="30"/>
      <c r="P43" s="30"/>
      <c r="Q43" s="30"/>
      <c r="R43" s="30"/>
      <c r="S43" s="30"/>
    </row>
    <row r="44" spans="1:19" ht="25.2" customHeight="1" x14ac:dyDescent="0.3">
      <c r="B44" s="210"/>
      <c r="C44" s="349"/>
      <c r="D44" s="350"/>
      <c r="E44" s="350"/>
      <c r="F44" s="350"/>
      <c r="G44" s="350"/>
      <c r="H44" s="351"/>
      <c r="I44" s="349"/>
      <c r="J44" s="351"/>
      <c r="K44" s="30"/>
      <c r="L44" s="30"/>
      <c r="M44" s="30"/>
      <c r="N44" s="30"/>
      <c r="O44" s="30"/>
      <c r="P44" s="30"/>
      <c r="Q44" s="30"/>
      <c r="R44" s="30"/>
      <c r="S44" s="30"/>
    </row>
    <row r="45" spans="1:19" ht="25.2" customHeight="1" x14ac:dyDescent="0.3">
      <c r="B45" s="210"/>
      <c r="C45" s="349"/>
      <c r="D45" s="350"/>
      <c r="E45" s="350"/>
      <c r="F45" s="350"/>
      <c r="G45" s="350"/>
      <c r="H45" s="351"/>
      <c r="I45" s="349"/>
      <c r="J45" s="351"/>
      <c r="K45" s="30"/>
      <c r="L45" s="30"/>
      <c r="M45" s="30"/>
      <c r="N45" s="30"/>
      <c r="O45" s="30"/>
      <c r="P45" s="30"/>
      <c r="Q45" s="30"/>
      <c r="R45" s="30"/>
      <c r="S45" s="30"/>
    </row>
    <row r="46" spans="1:19" ht="25.2" customHeight="1" x14ac:dyDescent="0.3">
      <c r="B46" s="210"/>
      <c r="C46" s="349"/>
      <c r="D46" s="350"/>
      <c r="E46" s="350"/>
      <c r="F46" s="350"/>
      <c r="G46" s="350"/>
      <c r="H46" s="351"/>
      <c r="I46" s="349"/>
      <c r="J46" s="351"/>
      <c r="K46" s="30"/>
      <c r="L46" s="30"/>
      <c r="M46" s="30"/>
      <c r="N46" s="30"/>
      <c r="O46" s="30"/>
      <c r="P46" s="30"/>
      <c r="Q46" s="30"/>
      <c r="R46" s="30"/>
      <c r="S46" s="30"/>
    </row>
    <row r="47" spans="1:19" ht="25.2" customHeight="1" x14ac:dyDescent="0.3">
      <c r="B47" s="210"/>
      <c r="C47" s="349"/>
      <c r="D47" s="350"/>
      <c r="E47" s="350"/>
      <c r="F47" s="350"/>
      <c r="G47" s="350"/>
      <c r="H47" s="351"/>
      <c r="I47" s="349"/>
      <c r="J47" s="351"/>
      <c r="K47" s="30"/>
      <c r="L47" s="30"/>
      <c r="M47" s="30"/>
      <c r="N47" s="30"/>
      <c r="O47" s="30"/>
      <c r="P47" s="30"/>
      <c r="Q47" s="30"/>
      <c r="R47" s="30"/>
      <c r="S47" s="30"/>
    </row>
    <row r="48" spans="1:19" ht="25.2" customHeight="1" x14ac:dyDescent="0.3">
      <c r="B48" s="210"/>
      <c r="C48" s="349"/>
      <c r="D48" s="350"/>
      <c r="E48" s="350"/>
      <c r="F48" s="350"/>
      <c r="G48" s="350"/>
      <c r="H48" s="351"/>
      <c r="I48" s="349"/>
      <c r="J48" s="351"/>
      <c r="K48" s="30"/>
      <c r="L48" s="30"/>
      <c r="M48" s="30"/>
      <c r="N48" s="30"/>
      <c r="O48" s="30"/>
      <c r="P48" s="30"/>
      <c r="Q48" s="30"/>
      <c r="R48" s="30"/>
      <c r="S48" s="30"/>
    </row>
    <row r="49" spans="1:19" ht="51" customHeight="1" x14ac:dyDescent="0.3">
      <c r="A49" s="32" t="s">
        <v>261</v>
      </c>
      <c r="B49" s="401" t="s">
        <v>268</v>
      </c>
      <c r="C49" s="402"/>
      <c r="D49" s="402"/>
      <c r="E49" s="402"/>
      <c r="F49" s="402"/>
      <c r="G49" s="402"/>
      <c r="H49" s="402"/>
      <c r="I49" s="402"/>
      <c r="J49" s="402"/>
      <c r="K49" s="30"/>
      <c r="L49" s="30"/>
      <c r="M49" s="30"/>
      <c r="N49" s="30"/>
      <c r="O49" s="30"/>
      <c r="P49" s="30"/>
      <c r="Q49" s="30"/>
      <c r="R49" s="30"/>
      <c r="S49" s="30"/>
    </row>
    <row r="50" spans="1:19" ht="15.6" x14ac:dyDescent="0.3">
      <c r="A50" s="32" t="s">
        <v>262</v>
      </c>
      <c r="B50" s="406" t="s">
        <v>263</v>
      </c>
      <c r="C50" s="407"/>
      <c r="D50" s="407"/>
      <c r="E50" s="407"/>
      <c r="F50" s="407"/>
      <c r="G50" s="407"/>
      <c r="H50" s="408"/>
      <c r="I50" s="417"/>
      <c r="J50" s="418"/>
      <c r="K50" s="30"/>
      <c r="L50" s="30"/>
      <c r="M50" s="30"/>
      <c r="N50" s="30"/>
      <c r="O50" s="30"/>
      <c r="P50" s="30"/>
      <c r="Q50" s="30"/>
      <c r="R50" s="30"/>
      <c r="S50" s="30"/>
    </row>
    <row r="51" spans="1:19" ht="67.95" customHeight="1" x14ac:dyDescent="0.3">
      <c r="B51" s="34" t="s">
        <v>73</v>
      </c>
      <c r="C51" s="403" t="s">
        <v>264</v>
      </c>
      <c r="D51" s="403"/>
      <c r="E51" s="403"/>
      <c r="F51" s="403"/>
      <c r="G51" s="403"/>
      <c r="H51" s="36" t="s">
        <v>265</v>
      </c>
      <c r="I51" s="409" t="s">
        <v>247</v>
      </c>
      <c r="J51" s="410"/>
      <c r="K51" s="30"/>
      <c r="L51" s="30"/>
      <c r="M51" s="30"/>
      <c r="N51" s="30"/>
      <c r="O51" s="30"/>
      <c r="P51" s="30"/>
      <c r="Q51" s="30"/>
      <c r="R51" s="30"/>
      <c r="S51" s="30"/>
    </row>
    <row r="52" spans="1:19" ht="25.2" customHeight="1" x14ac:dyDescent="0.3">
      <c r="B52" s="210"/>
      <c r="C52" s="349"/>
      <c r="D52" s="350"/>
      <c r="E52" s="350"/>
      <c r="F52" s="350"/>
      <c r="G52" s="351"/>
      <c r="H52" s="184"/>
      <c r="I52" s="350"/>
      <c r="J52" s="351"/>
      <c r="K52" s="30"/>
      <c r="L52" s="30"/>
      <c r="M52" s="30"/>
      <c r="N52" s="30"/>
      <c r="O52" s="30"/>
      <c r="P52" s="30"/>
      <c r="Q52" s="30"/>
      <c r="R52" s="30"/>
      <c r="S52" s="30"/>
    </row>
    <row r="53" spans="1:19" ht="25.2" customHeight="1" x14ac:dyDescent="0.3">
      <c r="B53" s="210"/>
      <c r="C53" s="368"/>
      <c r="D53" s="368"/>
      <c r="E53" s="368"/>
      <c r="F53" s="368"/>
      <c r="G53" s="368"/>
      <c r="H53" s="184"/>
      <c r="I53" s="349"/>
      <c r="J53" s="351"/>
      <c r="K53" s="30"/>
      <c r="L53" s="30"/>
      <c r="M53" s="30"/>
      <c r="N53" s="30"/>
      <c r="O53" s="30"/>
      <c r="P53" s="30"/>
      <c r="Q53" s="30"/>
      <c r="R53" s="30"/>
      <c r="S53" s="30"/>
    </row>
    <row r="54" spans="1:19" ht="25.2" customHeight="1" x14ac:dyDescent="0.3">
      <c r="B54" s="210"/>
      <c r="C54" s="368"/>
      <c r="D54" s="368"/>
      <c r="E54" s="368"/>
      <c r="F54" s="368"/>
      <c r="G54" s="368"/>
      <c r="H54" s="184"/>
      <c r="I54" s="349"/>
      <c r="J54" s="351"/>
      <c r="K54" s="30"/>
      <c r="L54" s="30"/>
      <c r="M54" s="30"/>
      <c r="N54" s="30"/>
      <c r="O54" s="30"/>
      <c r="P54" s="30"/>
      <c r="Q54" s="30"/>
      <c r="R54" s="30"/>
      <c r="S54" s="30"/>
    </row>
    <row r="55" spans="1:19" ht="25.2" customHeight="1" x14ac:dyDescent="0.3">
      <c r="B55" s="210"/>
      <c r="C55" s="368"/>
      <c r="D55" s="368"/>
      <c r="E55" s="368"/>
      <c r="F55" s="368"/>
      <c r="G55" s="368"/>
      <c r="H55" s="184"/>
      <c r="I55" s="349"/>
      <c r="J55" s="351"/>
      <c r="K55" s="30"/>
      <c r="L55" s="30"/>
      <c r="M55" s="30"/>
      <c r="N55" s="30"/>
      <c r="O55" s="30"/>
      <c r="P55" s="30"/>
      <c r="Q55" s="30"/>
      <c r="R55" s="30"/>
      <c r="S55" s="30"/>
    </row>
    <row r="56" spans="1:19" ht="25.2" customHeight="1" x14ac:dyDescent="0.3">
      <c r="B56" s="210"/>
      <c r="C56" s="368"/>
      <c r="D56" s="368"/>
      <c r="E56" s="368"/>
      <c r="F56" s="368"/>
      <c r="G56" s="368"/>
      <c r="H56" s="184"/>
      <c r="I56" s="349"/>
      <c r="J56" s="351"/>
      <c r="K56" s="30"/>
      <c r="L56" s="30"/>
      <c r="M56" s="30"/>
      <c r="N56" s="30"/>
      <c r="O56" s="30"/>
      <c r="P56" s="30"/>
      <c r="Q56" s="30"/>
      <c r="R56" s="30"/>
      <c r="S56" s="30"/>
    </row>
    <row r="57" spans="1:19" ht="25.2" customHeight="1" x14ac:dyDescent="0.3">
      <c r="B57" s="210"/>
      <c r="C57" s="349"/>
      <c r="D57" s="350"/>
      <c r="E57" s="350"/>
      <c r="F57" s="350"/>
      <c r="G57" s="351"/>
      <c r="H57" s="184"/>
      <c r="I57" s="349"/>
      <c r="J57" s="351"/>
      <c r="K57" s="30"/>
      <c r="L57" s="30"/>
      <c r="M57" s="30"/>
      <c r="N57" s="30"/>
      <c r="O57" s="30"/>
      <c r="P57" s="30"/>
      <c r="Q57" s="30"/>
      <c r="R57" s="30"/>
      <c r="S57" s="30"/>
    </row>
    <row r="58" spans="1:19" ht="70.2" customHeight="1" x14ac:dyDescent="0.3">
      <c r="A58" s="32" t="s">
        <v>267</v>
      </c>
      <c r="B58" s="414" t="s">
        <v>266</v>
      </c>
      <c r="C58" s="415"/>
      <c r="D58" s="415"/>
      <c r="E58" s="415"/>
      <c r="F58" s="415"/>
      <c r="G58" s="415"/>
      <c r="H58" s="416"/>
      <c r="I58" s="404"/>
      <c r="J58" s="405"/>
      <c r="K58" s="30"/>
      <c r="L58" s="30"/>
      <c r="M58" s="30"/>
      <c r="N58" s="30"/>
      <c r="O58" s="30"/>
      <c r="P58" s="30"/>
      <c r="Q58" s="30"/>
      <c r="R58" s="30"/>
      <c r="S58" s="30"/>
    </row>
    <row r="59" spans="1:19" ht="67.95" customHeight="1" x14ac:dyDescent="0.3">
      <c r="B59" s="37" t="s">
        <v>73</v>
      </c>
      <c r="C59" s="429" t="s">
        <v>264</v>
      </c>
      <c r="D59" s="429"/>
      <c r="E59" s="429"/>
      <c r="F59" s="429"/>
      <c r="G59" s="429"/>
      <c r="H59" s="38" t="s">
        <v>265</v>
      </c>
      <c r="I59" s="430" t="s">
        <v>249</v>
      </c>
      <c r="J59" s="431"/>
      <c r="K59" s="30"/>
      <c r="L59" s="30"/>
      <c r="M59" s="30"/>
      <c r="N59" s="30"/>
      <c r="O59" s="30"/>
      <c r="P59" s="30"/>
      <c r="Q59" s="30"/>
      <c r="R59" s="30"/>
      <c r="S59" s="30"/>
    </row>
    <row r="60" spans="1:19" ht="25.2" customHeight="1" x14ac:dyDescent="0.3">
      <c r="B60" s="210"/>
      <c r="C60" s="368"/>
      <c r="D60" s="368"/>
      <c r="E60" s="368"/>
      <c r="F60" s="368"/>
      <c r="G60" s="368"/>
      <c r="H60" s="184"/>
      <c r="I60" s="368"/>
      <c r="J60" s="368"/>
      <c r="K60" s="30"/>
      <c r="L60" s="30"/>
      <c r="M60" s="30"/>
      <c r="N60" s="30"/>
      <c r="O60" s="30"/>
      <c r="P60" s="30"/>
      <c r="Q60" s="30"/>
      <c r="R60" s="30"/>
      <c r="S60" s="30"/>
    </row>
    <row r="61" spans="1:19" ht="25.2" customHeight="1" x14ac:dyDescent="0.3">
      <c r="B61" s="210"/>
      <c r="C61" s="368"/>
      <c r="D61" s="368"/>
      <c r="E61" s="368"/>
      <c r="F61" s="368"/>
      <c r="G61" s="368"/>
      <c r="H61" s="184"/>
      <c r="I61" s="368"/>
      <c r="J61" s="368"/>
      <c r="K61" s="30"/>
      <c r="L61" s="30"/>
      <c r="M61" s="30"/>
      <c r="N61" s="30"/>
      <c r="O61" s="30"/>
      <c r="P61" s="30"/>
      <c r="Q61" s="30"/>
      <c r="R61" s="30"/>
      <c r="S61" s="30"/>
    </row>
    <row r="62" spans="1:19" ht="25.2" customHeight="1" x14ac:dyDescent="0.3">
      <c r="B62" s="210"/>
      <c r="C62" s="368"/>
      <c r="D62" s="368"/>
      <c r="E62" s="368"/>
      <c r="F62" s="368"/>
      <c r="G62" s="368"/>
      <c r="H62" s="184"/>
      <c r="I62" s="368"/>
      <c r="J62" s="368"/>
      <c r="K62" s="30"/>
      <c r="L62" s="30"/>
      <c r="M62" s="30"/>
      <c r="N62" s="30"/>
      <c r="O62" s="30"/>
      <c r="P62" s="30"/>
      <c r="Q62" s="30"/>
      <c r="R62" s="30"/>
      <c r="S62" s="30"/>
    </row>
    <row r="63" spans="1:19" ht="25.2" customHeight="1" x14ac:dyDescent="0.3">
      <c r="B63" s="210"/>
      <c r="C63" s="368"/>
      <c r="D63" s="368"/>
      <c r="E63" s="368"/>
      <c r="F63" s="368"/>
      <c r="G63" s="368"/>
      <c r="H63" s="184"/>
      <c r="I63" s="368"/>
      <c r="J63" s="368"/>
      <c r="K63" s="30"/>
      <c r="L63" s="30"/>
      <c r="M63" s="30"/>
      <c r="N63" s="30"/>
      <c r="O63" s="30"/>
      <c r="P63" s="30"/>
      <c r="Q63" s="30"/>
      <c r="R63" s="30"/>
      <c r="S63" s="30"/>
    </row>
    <row r="64" spans="1:19" ht="25.2" customHeight="1" x14ac:dyDescent="0.3">
      <c r="B64" s="210"/>
      <c r="C64" s="368"/>
      <c r="D64" s="368"/>
      <c r="E64" s="368"/>
      <c r="F64" s="368"/>
      <c r="G64" s="368"/>
      <c r="H64" s="184"/>
      <c r="I64" s="368"/>
      <c r="J64" s="368"/>
      <c r="K64" s="30"/>
      <c r="L64" s="30"/>
      <c r="M64" s="30"/>
      <c r="N64" s="30"/>
      <c r="O64" s="30"/>
      <c r="P64" s="30"/>
      <c r="Q64" s="30"/>
      <c r="R64" s="30"/>
      <c r="S64" s="30"/>
    </row>
    <row r="65" spans="1:19" s="40" customFormat="1" ht="25.2" customHeight="1" x14ac:dyDescent="0.3">
      <c r="A65" s="39"/>
      <c r="B65" s="210"/>
      <c r="C65" s="368"/>
      <c r="D65" s="368"/>
      <c r="E65" s="368"/>
      <c r="F65" s="368"/>
      <c r="G65" s="368"/>
      <c r="H65" s="184"/>
      <c r="I65" s="368"/>
      <c r="J65" s="368"/>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90</v>
      </c>
      <c r="B67" s="428" t="s">
        <v>275</v>
      </c>
      <c r="C67" s="402"/>
      <c r="D67" s="402"/>
      <c r="E67" s="402"/>
      <c r="F67" s="402"/>
      <c r="G67" s="402"/>
      <c r="H67" s="402"/>
      <c r="I67" s="402"/>
      <c r="J67" s="402"/>
      <c r="K67" s="26"/>
      <c r="L67" s="26"/>
      <c r="M67" s="26"/>
      <c r="N67" s="26"/>
      <c r="O67" s="26"/>
      <c r="P67" s="26"/>
      <c r="Q67" s="26"/>
      <c r="R67" s="26"/>
      <c r="S67" s="26"/>
    </row>
    <row r="68" spans="1:19" ht="27.6" customHeight="1" x14ac:dyDescent="0.3">
      <c r="B68" s="403" t="s">
        <v>269</v>
      </c>
      <c r="C68" s="403"/>
      <c r="D68" s="403"/>
      <c r="E68" s="403"/>
      <c r="F68" s="403"/>
      <c r="G68" s="403" t="s">
        <v>270</v>
      </c>
      <c r="H68" s="403"/>
      <c r="I68" s="403" t="s">
        <v>271</v>
      </c>
      <c r="J68" s="403"/>
      <c r="K68" s="30"/>
      <c r="L68" s="30"/>
      <c r="M68" s="30"/>
      <c r="N68" s="30"/>
      <c r="O68" s="30"/>
      <c r="P68" s="30"/>
      <c r="Q68" s="30"/>
      <c r="R68" s="30"/>
      <c r="S68" s="30"/>
    </row>
    <row r="69" spans="1:19" ht="15.6" x14ac:dyDescent="0.3">
      <c r="B69" s="426" t="s">
        <v>272</v>
      </c>
      <c r="C69" s="426"/>
      <c r="D69" s="426"/>
      <c r="E69" s="426"/>
      <c r="F69" s="426"/>
      <c r="G69" s="427"/>
      <c r="H69" s="427"/>
      <c r="I69" s="427"/>
      <c r="J69" s="427"/>
      <c r="K69" s="30"/>
      <c r="L69" s="30"/>
      <c r="M69" s="30"/>
      <c r="N69" s="30"/>
      <c r="O69" s="30"/>
      <c r="P69" s="30"/>
      <c r="Q69" s="30"/>
      <c r="R69" s="30"/>
      <c r="S69" s="30"/>
    </row>
    <row r="70" spans="1:19" ht="15.6" x14ac:dyDescent="0.3">
      <c r="B70" s="426" t="s">
        <v>273</v>
      </c>
      <c r="C70" s="426"/>
      <c r="D70" s="426"/>
      <c r="E70" s="426"/>
      <c r="F70" s="426"/>
      <c r="G70" s="427"/>
      <c r="H70" s="427"/>
      <c r="I70" s="427"/>
      <c r="J70" s="427"/>
      <c r="K70" s="30"/>
      <c r="L70" s="30"/>
      <c r="M70" s="30"/>
      <c r="N70" s="30"/>
      <c r="O70" s="30"/>
      <c r="P70" s="30"/>
      <c r="Q70" s="30"/>
      <c r="R70" s="30"/>
      <c r="S70" s="30"/>
    </row>
    <row r="71" spans="1:19" ht="15.6" x14ac:dyDescent="0.3">
      <c r="B71" s="426" t="s">
        <v>274</v>
      </c>
      <c r="C71" s="426"/>
      <c r="D71" s="426"/>
      <c r="E71" s="426"/>
      <c r="F71" s="426"/>
      <c r="G71" s="427"/>
      <c r="H71" s="427"/>
      <c r="I71" s="427"/>
      <c r="J71" s="427"/>
      <c r="K71" s="30"/>
      <c r="L71" s="30"/>
      <c r="M71" s="30"/>
      <c r="N71" s="30"/>
      <c r="O71" s="30"/>
      <c r="P71" s="30"/>
      <c r="Q71" s="30"/>
      <c r="R71" s="30"/>
      <c r="S71" s="30"/>
    </row>
    <row r="72" spans="1:19" ht="15.6" x14ac:dyDescent="0.3">
      <c r="B72" s="419"/>
      <c r="C72" s="419"/>
      <c r="D72" s="419"/>
      <c r="E72" s="419"/>
      <c r="F72" s="419"/>
      <c r="G72" s="419"/>
      <c r="H72" s="419"/>
      <c r="I72" s="419"/>
      <c r="J72" s="419"/>
      <c r="K72" s="30"/>
      <c r="L72" s="30"/>
      <c r="M72" s="30"/>
      <c r="N72" s="30"/>
      <c r="O72" s="30"/>
      <c r="P72" s="30"/>
      <c r="Q72" s="30"/>
      <c r="R72" s="30"/>
      <c r="S72" s="30"/>
    </row>
    <row r="73" spans="1:19" ht="80.400000000000006" customHeight="1" x14ac:dyDescent="0.3">
      <c r="A73" s="32" t="s">
        <v>92</v>
      </c>
      <c r="B73" s="401" t="s">
        <v>277</v>
      </c>
      <c r="C73" s="402"/>
      <c r="D73" s="402"/>
      <c r="E73" s="402"/>
      <c r="F73" s="402"/>
      <c r="G73" s="402"/>
      <c r="H73" s="402"/>
      <c r="I73" s="402"/>
      <c r="J73" s="402"/>
      <c r="K73" s="30"/>
      <c r="L73" s="30"/>
      <c r="M73" s="30"/>
      <c r="N73" s="30"/>
      <c r="O73" s="30"/>
      <c r="P73" s="30"/>
      <c r="Q73" s="30"/>
      <c r="R73" s="30"/>
      <c r="S73" s="30"/>
    </row>
    <row r="74" spans="1:19" ht="37.950000000000003" customHeight="1" x14ac:dyDescent="0.3">
      <c r="A74" s="32" t="s">
        <v>280</v>
      </c>
      <c r="B74" s="420" t="s">
        <v>276</v>
      </c>
      <c r="C74" s="421"/>
      <c r="D74" s="421"/>
      <c r="E74" s="421"/>
      <c r="F74" s="421"/>
      <c r="G74" s="421"/>
      <c r="H74" s="422"/>
      <c r="I74" s="423"/>
      <c r="J74" s="424"/>
      <c r="K74" s="30"/>
      <c r="L74" s="30"/>
      <c r="M74" s="30"/>
      <c r="N74" s="30"/>
      <c r="O74" s="30"/>
      <c r="P74" s="30"/>
      <c r="Q74" s="30"/>
      <c r="R74" s="30"/>
      <c r="S74" s="30"/>
    </row>
    <row r="75" spans="1:19" ht="34.200000000000003" customHeight="1" x14ac:dyDescent="0.3">
      <c r="B75" s="403" t="s">
        <v>278</v>
      </c>
      <c r="C75" s="403"/>
      <c r="D75" s="403"/>
      <c r="E75" s="403"/>
      <c r="F75" s="403"/>
      <c r="G75" s="403"/>
      <c r="H75" s="403"/>
      <c r="I75" s="425" t="s">
        <v>279</v>
      </c>
      <c r="J75" s="425"/>
      <c r="K75" s="30"/>
      <c r="L75" s="30"/>
      <c r="M75" s="30"/>
      <c r="N75" s="30"/>
      <c r="O75" s="30"/>
      <c r="P75" s="30"/>
      <c r="Q75" s="30"/>
      <c r="R75" s="30"/>
      <c r="S75" s="30"/>
    </row>
    <row r="76" spans="1:19" ht="25.2" customHeight="1" x14ac:dyDescent="0.3">
      <c r="B76" s="368"/>
      <c r="C76" s="368"/>
      <c r="D76" s="368"/>
      <c r="E76" s="368"/>
      <c r="F76" s="368"/>
      <c r="G76" s="368"/>
      <c r="H76" s="368"/>
      <c r="I76" s="368"/>
      <c r="J76" s="368"/>
      <c r="K76" s="30"/>
      <c r="L76" s="30"/>
      <c r="M76" s="30"/>
      <c r="N76" s="30"/>
      <c r="O76" s="30"/>
      <c r="P76" s="30"/>
      <c r="Q76" s="30"/>
      <c r="R76" s="30"/>
      <c r="S76" s="30"/>
    </row>
    <row r="77" spans="1:19" ht="25.2" customHeight="1" x14ac:dyDescent="0.3">
      <c r="B77" s="368"/>
      <c r="C77" s="368"/>
      <c r="D77" s="368"/>
      <c r="E77" s="368"/>
      <c r="F77" s="368"/>
      <c r="G77" s="368"/>
      <c r="H77" s="368"/>
      <c r="I77" s="368"/>
      <c r="J77" s="368"/>
      <c r="K77" s="30"/>
      <c r="L77" s="30"/>
      <c r="M77" s="30"/>
      <c r="N77" s="30"/>
      <c r="O77" s="30"/>
      <c r="P77" s="30"/>
      <c r="Q77" s="30"/>
      <c r="R77" s="30"/>
      <c r="S77" s="30"/>
    </row>
    <row r="78" spans="1:19" ht="25.2" customHeight="1" x14ac:dyDescent="0.3">
      <c r="B78" s="368"/>
      <c r="C78" s="368"/>
      <c r="D78" s="368"/>
      <c r="E78" s="368"/>
      <c r="F78" s="368"/>
      <c r="G78" s="368"/>
      <c r="H78" s="368"/>
      <c r="I78" s="368"/>
      <c r="J78" s="368"/>
      <c r="K78" s="30"/>
      <c r="L78" s="30"/>
      <c r="M78" s="30"/>
      <c r="N78" s="30"/>
      <c r="O78" s="30"/>
      <c r="P78" s="30"/>
      <c r="Q78" s="30"/>
      <c r="R78" s="30"/>
      <c r="S78" s="30"/>
    </row>
    <row r="79" spans="1:19" ht="25.2" customHeight="1" x14ac:dyDescent="0.3">
      <c r="B79" s="368"/>
      <c r="C79" s="368"/>
      <c r="D79" s="368"/>
      <c r="E79" s="368"/>
      <c r="F79" s="368"/>
      <c r="G79" s="368"/>
      <c r="H79" s="368"/>
      <c r="I79" s="368"/>
      <c r="J79" s="368"/>
      <c r="K79" s="30"/>
      <c r="L79" s="30"/>
      <c r="M79" s="30"/>
      <c r="N79" s="30"/>
      <c r="O79" s="30"/>
      <c r="P79" s="30"/>
      <c r="Q79" s="30"/>
      <c r="R79" s="30"/>
      <c r="S79" s="30"/>
    </row>
    <row r="80" spans="1:19" ht="15.6" x14ac:dyDescent="0.3">
      <c r="B80" s="419"/>
      <c r="C80" s="419"/>
      <c r="D80" s="419"/>
      <c r="E80" s="419"/>
      <c r="F80" s="419"/>
      <c r="G80" s="419"/>
      <c r="H80" s="419"/>
      <c r="I80" s="419"/>
      <c r="J80" s="419"/>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982"/>
  <sheetViews>
    <sheetView showGridLines="0" topLeftCell="A10" zoomScale="80" zoomScaleNormal="80" workbookViewId="0">
      <selection activeCell="B21" sqref="B21"/>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281</v>
      </c>
      <c r="B2" s="43" t="s">
        <v>59</v>
      </c>
      <c r="C2" s="5"/>
      <c r="D2" s="5"/>
      <c r="E2" s="5"/>
      <c r="F2" s="5"/>
      <c r="G2" s="5"/>
      <c r="H2" s="5"/>
      <c r="I2" s="5"/>
      <c r="J2" s="5"/>
      <c r="K2" s="5"/>
      <c r="L2" s="5"/>
      <c r="M2" s="5"/>
      <c r="N2" s="5"/>
      <c r="O2" s="5"/>
      <c r="P2" s="5"/>
    </row>
    <row r="3" spans="1:16" ht="63.75" customHeight="1" x14ac:dyDescent="0.3">
      <c r="A3" s="95" t="s">
        <v>60</v>
      </c>
      <c r="B3" s="96" t="s">
        <v>61</v>
      </c>
      <c r="C3" s="96" t="s">
        <v>66</v>
      </c>
      <c r="D3" s="161" t="s">
        <v>62</v>
      </c>
      <c r="E3" s="436" t="s">
        <v>63</v>
      </c>
      <c r="F3" s="439" t="s">
        <v>64</v>
      </c>
      <c r="G3" s="439" t="s">
        <v>65</v>
      </c>
      <c r="H3" s="5"/>
      <c r="I3" s="5"/>
      <c r="J3" s="5"/>
      <c r="K3" s="5"/>
      <c r="L3" s="5"/>
      <c r="M3" s="5"/>
      <c r="N3" s="5"/>
      <c r="O3" s="5"/>
      <c r="P3" s="5"/>
    </row>
    <row r="4" spans="1:16" ht="33" customHeight="1" x14ac:dyDescent="0.3">
      <c r="A4" s="436" t="s">
        <v>67</v>
      </c>
      <c r="B4" s="436"/>
      <c r="C4" s="233">
        <v>100</v>
      </c>
      <c r="D4" s="169">
        <f>SUMIF(D6:D74, "Taip", C6:C74)</f>
        <v>0</v>
      </c>
      <c r="E4" s="436"/>
      <c r="F4" s="439"/>
      <c r="G4" s="439"/>
      <c r="H4" s="94"/>
      <c r="I4" s="5"/>
      <c r="J4" s="5"/>
      <c r="K4" s="5"/>
      <c r="L4" s="5"/>
      <c r="M4" s="5"/>
      <c r="N4" s="5"/>
      <c r="O4" s="5"/>
      <c r="P4" s="5"/>
    </row>
    <row r="5" spans="1:16" ht="30" customHeight="1" x14ac:dyDescent="0.3">
      <c r="A5" s="230" t="s">
        <v>756</v>
      </c>
      <c r="B5" s="515" t="s">
        <v>934</v>
      </c>
      <c r="C5" s="516"/>
      <c r="D5" s="516"/>
      <c r="E5" s="517"/>
      <c r="F5" s="432" t="s">
        <v>937</v>
      </c>
      <c r="G5" s="432" t="s">
        <v>938</v>
      </c>
      <c r="H5" s="437"/>
      <c r="I5" s="438"/>
      <c r="J5" s="5"/>
      <c r="K5" s="5"/>
      <c r="L5" s="5"/>
      <c r="M5" s="5"/>
      <c r="N5" s="5"/>
      <c r="O5" s="5"/>
      <c r="P5" s="5"/>
    </row>
    <row r="6" spans="1:16" ht="30" customHeight="1" x14ac:dyDescent="0.3">
      <c r="A6" s="231" t="s">
        <v>559</v>
      </c>
      <c r="B6" s="518" t="s">
        <v>935</v>
      </c>
      <c r="C6" s="519">
        <v>30</v>
      </c>
      <c r="D6" s="186"/>
      <c r="E6" s="210"/>
      <c r="F6" s="433"/>
      <c r="G6" s="433"/>
      <c r="H6" s="434"/>
      <c r="I6" s="435"/>
      <c r="J6" s="5"/>
      <c r="K6" s="5"/>
      <c r="L6" s="5"/>
      <c r="M6" s="5"/>
      <c r="N6" s="5"/>
      <c r="O6" s="5"/>
      <c r="P6" s="5"/>
    </row>
    <row r="7" spans="1:16" ht="30" customHeight="1" x14ac:dyDescent="0.3">
      <c r="A7" s="231" t="s">
        <v>560</v>
      </c>
      <c r="B7" s="520" t="s">
        <v>936</v>
      </c>
      <c r="C7" s="521">
        <v>20</v>
      </c>
      <c r="D7" s="186"/>
      <c r="E7" s="210"/>
      <c r="F7" s="433"/>
      <c r="G7" s="433"/>
      <c r="H7" s="434"/>
      <c r="I7" s="435"/>
      <c r="J7" s="5"/>
      <c r="K7" s="5"/>
      <c r="L7" s="5"/>
      <c r="M7" s="5"/>
      <c r="N7" s="5"/>
      <c r="O7" s="5"/>
      <c r="P7" s="5"/>
    </row>
    <row r="8" spans="1:16" ht="30" customHeight="1" x14ac:dyDescent="0.3">
      <c r="A8" s="232" t="s">
        <v>755</v>
      </c>
      <c r="B8" s="526" t="s">
        <v>939</v>
      </c>
      <c r="C8" s="527"/>
      <c r="D8" s="527"/>
      <c r="E8" s="528"/>
      <c r="F8" s="432" t="s">
        <v>940</v>
      </c>
      <c r="G8" s="432" t="s">
        <v>941</v>
      </c>
      <c r="H8" s="160"/>
      <c r="I8" s="72"/>
      <c r="J8" s="5"/>
      <c r="K8" s="5"/>
      <c r="L8" s="5"/>
      <c r="M8" s="5"/>
      <c r="N8" s="5"/>
      <c r="O8" s="5"/>
      <c r="P8" s="5"/>
    </row>
    <row r="9" spans="1:16" ht="72" customHeight="1" x14ac:dyDescent="0.3">
      <c r="A9" s="231" t="s">
        <v>757</v>
      </c>
      <c r="B9" s="525" t="s">
        <v>939</v>
      </c>
      <c r="C9" s="519">
        <v>30</v>
      </c>
      <c r="D9" s="186"/>
      <c r="E9" s="210"/>
      <c r="F9" s="433"/>
      <c r="G9" s="433"/>
      <c r="H9" s="160"/>
      <c r="I9" s="72"/>
      <c r="J9" s="5"/>
      <c r="K9" s="5"/>
      <c r="L9" s="5"/>
      <c r="M9" s="5"/>
      <c r="N9" s="5"/>
      <c r="O9" s="5"/>
      <c r="P9" s="5"/>
    </row>
    <row r="10" spans="1:16" ht="30" customHeight="1" x14ac:dyDescent="0.3">
      <c r="A10" s="232" t="s">
        <v>562</v>
      </c>
      <c r="B10" s="526" t="s">
        <v>942</v>
      </c>
      <c r="C10" s="527"/>
      <c r="D10" s="527"/>
      <c r="E10" s="528"/>
      <c r="F10" s="432" t="s">
        <v>945</v>
      </c>
      <c r="G10" s="432" t="s">
        <v>946</v>
      </c>
      <c r="H10" s="5"/>
      <c r="I10" s="5"/>
      <c r="J10" s="5"/>
      <c r="K10" s="5"/>
      <c r="L10" s="5"/>
      <c r="M10" s="5"/>
      <c r="N10" s="5"/>
      <c r="O10" s="5"/>
      <c r="P10" s="5"/>
    </row>
    <row r="11" spans="1:16" ht="30" customHeight="1" x14ac:dyDescent="0.3">
      <c r="A11" s="231" t="s">
        <v>758</v>
      </c>
      <c r="B11" s="529" t="s">
        <v>943</v>
      </c>
      <c r="C11" s="519">
        <v>20</v>
      </c>
      <c r="D11" s="186"/>
      <c r="E11" s="210"/>
      <c r="F11" s="433"/>
      <c r="G11" s="433"/>
      <c r="H11" s="5"/>
      <c r="I11" s="5"/>
      <c r="J11" s="5"/>
      <c r="K11" s="5"/>
      <c r="L11" s="5"/>
      <c r="M11" s="5"/>
      <c r="N11" s="5"/>
      <c r="O11" s="5"/>
      <c r="P11" s="5"/>
    </row>
    <row r="12" spans="1:16" ht="42.6" customHeight="1" x14ac:dyDescent="0.3">
      <c r="A12" s="231" t="s">
        <v>759</v>
      </c>
      <c r="B12" s="530" t="s">
        <v>944</v>
      </c>
      <c r="C12" s="521">
        <v>10</v>
      </c>
      <c r="D12" s="186"/>
      <c r="E12" s="210"/>
      <c r="F12" s="433"/>
      <c r="G12" s="433"/>
      <c r="H12" s="5"/>
      <c r="I12" s="5"/>
      <c r="J12" s="5"/>
      <c r="K12" s="5"/>
      <c r="L12" s="5"/>
      <c r="M12" s="5"/>
      <c r="N12" s="5"/>
      <c r="O12" s="5"/>
      <c r="P12" s="5"/>
    </row>
    <row r="13" spans="1:16" ht="30" customHeight="1" x14ac:dyDescent="0.3">
      <c r="A13" s="232" t="s">
        <v>760</v>
      </c>
      <c r="B13" s="522" t="s">
        <v>947</v>
      </c>
      <c r="C13" s="523"/>
      <c r="D13" s="523"/>
      <c r="E13" s="524"/>
      <c r="F13" s="432" t="s">
        <v>948</v>
      </c>
      <c r="G13" s="432" t="s">
        <v>949</v>
      </c>
      <c r="H13" s="5"/>
      <c r="I13" s="5"/>
      <c r="J13" s="5"/>
      <c r="K13" s="5"/>
      <c r="L13" s="5"/>
      <c r="M13" s="5"/>
      <c r="N13" s="5"/>
      <c r="O13" s="5"/>
      <c r="P13" s="5"/>
    </row>
    <row r="14" spans="1:16" ht="89.4" customHeight="1" x14ac:dyDescent="0.3">
      <c r="A14" s="231" t="s">
        <v>762</v>
      </c>
      <c r="B14" s="529" t="s">
        <v>947</v>
      </c>
      <c r="C14" s="519">
        <v>20</v>
      </c>
      <c r="D14" s="186"/>
      <c r="E14" s="210"/>
      <c r="F14" s="433"/>
      <c r="G14" s="433"/>
      <c r="H14" s="5"/>
      <c r="I14" s="5"/>
      <c r="J14" s="5"/>
      <c r="K14" s="5"/>
      <c r="L14" s="5"/>
      <c r="M14" s="5"/>
      <c r="N14" s="5"/>
      <c r="O14" s="5"/>
      <c r="P14" s="5"/>
    </row>
    <row r="15" spans="1:16" ht="15.6" x14ac:dyDescent="0.3">
      <c r="A15" s="5"/>
      <c r="B15" s="5"/>
      <c r="C15" s="5"/>
      <c r="D15" s="5"/>
      <c r="E15" s="5"/>
      <c r="F15" s="5"/>
      <c r="G15" s="5"/>
      <c r="H15" s="5"/>
      <c r="I15" s="5"/>
      <c r="J15" s="5"/>
      <c r="K15" s="5"/>
      <c r="L15" s="5"/>
      <c r="M15" s="5"/>
      <c r="N15" s="5"/>
      <c r="O15" s="5"/>
      <c r="P15" s="5"/>
    </row>
    <row r="16" spans="1:16" ht="15.6" x14ac:dyDescent="0.3">
      <c r="A16" s="5"/>
      <c r="B16" s="5"/>
      <c r="C16" s="5"/>
      <c r="D16" s="5"/>
      <c r="E16" s="5"/>
      <c r="F16" s="5"/>
      <c r="G16" s="5"/>
      <c r="H16" s="5"/>
      <c r="I16" s="5"/>
      <c r="J16" s="5"/>
      <c r="K16" s="5"/>
      <c r="L16" s="5"/>
      <c r="M16" s="5"/>
      <c r="N16" s="5"/>
      <c r="O16" s="5"/>
      <c r="P16" s="5"/>
    </row>
    <row r="17" spans="1:16" ht="15.6" x14ac:dyDescent="0.3">
      <c r="A17" s="5"/>
      <c r="B17" s="5"/>
      <c r="C17" s="5"/>
      <c r="D17" s="5"/>
      <c r="E17" s="5"/>
      <c r="F17" s="5"/>
      <c r="G17" s="5"/>
      <c r="H17" s="5"/>
      <c r="I17" s="5"/>
      <c r="J17" s="5"/>
      <c r="K17" s="5"/>
      <c r="L17" s="5"/>
      <c r="M17" s="5"/>
      <c r="N17" s="5"/>
      <c r="O17" s="5"/>
      <c r="P17" s="5"/>
    </row>
    <row r="18" spans="1:16" ht="15.6" x14ac:dyDescent="0.3">
      <c r="A18" s="5"/>
      <c r="B18" s="5"/>
      <c r="C18" s="5"/>
      <c r="D18" s="5"/>
      <c r="E18" s="5"/>
      <c r="F18" s="5"/>
      <c r="G18" s="5"/>
      <c r="H18" s="5"/>
      <c r="I18" s="5"/>
      <c r="J18" s="5"/>
      <c r="K18" s="5"/>
      <c r="L18" s="5"/>
      <c r="M18" s="5"/>
      <c r="N18" s="5"/>
      <c r="O18" s="5"/>
      <c r="P18" s="5"/>
    </row>
    <row r="19" spans="1:16" ht="15.6" x14ac:dyDescent="0.3">
      <c r="A19" s="5"/>
      <c r="B19" s="5"/>
      <c r="C19" s="5"/>
      <c r="D19" s="5"/>
      <c r="E19" s="5"/>
      <c r="F19" s="5"/>
      <c r="G19" s="5"/>
      <c r="H19" s="5"/>
      <c r="I19" s="5"/>
      <c r="J19" s="5"/>
      <c r="K19" s="5"/>
      <c r="L19" s="5"/>
      <c r="M19" s="5"/>
      <c r="N19" s="5"/>
      <c r="O19" s="5"/>
      <c r="P19" s="5"/>
    </row>
    <row r="20" spans="1:16" ht="15.6" x14ac:dyDescent="0.3">
      <c r="A20" s="5"/>
      <c r="B20" s="5"/>
      <c r="C20" s="5"/>
      <c r="D20" s="5"/>
      <c r="E20" s="5"/>
      <c r="F20" s="5"/>
      <c r="G20" s="5"/>
      <c r="H20" s="5"/>
      <c r="I20" s="5"/>
      <c r="J20" s="5"/>
      <c r="K20" s="5"/>
      <c r="L20" s="5"/>
      <c r="M20" s="5"/>
      <c r="N20" s="5"/>
      <c r="O20" s="5"/>
      <c r="P20" s="5"/>
    </row>
    <row r="21" spans="1:16" ht="15.6" x14ac:dyDescent="0.3">
      <c r="A21" s="5"/>
      <c r="B21" s="5"/>
      <c r="C21" s="5"/>
      <c r="D21" s="5"/>
      <c r="E21" s="5"/>
      <c r="F21" s="5"/>
      <c r="G21" s="5"/>
      <c r="H21" s="5"/>
      <c r="I21" s="5"/>
      <c r="J21" s="5"/>
      <c r="K21" s="5"/>
      <c r="L21" s="5"/>
      <c r="M21" s="5"/>
      <c r="N21" s="5"/>
      <c r="O21" s="5"/>
      <c r="P21" s="5"/>
    </row>
    <row r="22" spans="1:16" ht="15.6" x14ac:dyDescent="0.3">
      <c r="A22" s="5"/>
      <c r="B22" s="5"/>
      <c r="C22" s="5"/>
      <c r="D22" s="5"/>
      <c r="E22" s="5"/>
      <c r="F22" s="5"/>
      <c r="G22" s="5"/>
      <c r="H22" s="5"/>
      <c r="I22" s="5"/>
      <c r="J22" s="5"/>
      <c r="K22" s="5"/>
      <c r="L22" s="5"/>
      <c r="M22" s="5"/>
      <c r="N22" s="5"/>
      <c r="O22" s="5"/>
      <c r="P22" s="5"/>
    </row>
    <row r="23" spans="1:16" ht="15.6" x14ac:dyDescent="0.3">
      <c r="A23" s="5"/>
      <c r="B23" s="5"/>
      <c r="C23" s="5"/>
      <c r="D23" s="5"/>
      <c r="E23" s="5"/>
      <c r="F23" s="5"/>
      <c r="G23" s="5"/>
      <c r="H23" s="5"/>
      <c r="I23" s="5"/>
      <c r="J23" s="5"/>
      <c r="K23" s="5"/>
      <c r="L23" s="5"/>
      <c r="M23" s="5"/>
      <c r="N23" s="5"/>
      <c r="O23" s="5"/>
      <c r="P23" s="5"/>
    </row>
    <row r="24" spans="1:16" ht="15.6" x14ac:dyDescent="0.3">
      <c r="A24" s="5"/>
      <c r="B24" s="5"/>
      <c r="C24" s="5"/>
      <c r="D24" s="5"/>
      <c r="E24" s="5"/>
      <c r="F24" s="5"/>
      <c r="G24" s="5"/>
      <c r="H24" s="5"/>
      <c r="I24" s="5"/>
      <c r="J24" s="5"/>
      <c r="K24" s="5"/>
      <c r="L24" s="5"/>
      <c r="M24" s="5"/>
      <c r="N24" s="5"/>
      <c r="O24" s="5"/>
      <c r="P24" s="5"/>
    </row>
    <row r="25" spans="1:16" ht="15.6" x14ac:dyDescent="0.3">
      <c r="A25" s="5"/>
      <c r="B25" s="5"/>
      <c r="C25" s="5"/>
      <c r="D25" s="5"/>
      <c r="E25" s="5"/>
      <c r="F25" s="5"/>
      <c r="G25" s="5"/>
      <c r="H25" s="5"/>
      <c r="I25" s="5"/>
      <c r="J25" s="5"/>
      <c r="K25" s="5"/>
      <c r="L25" s="5"/>
      <c r="M25" s="5"/>
      <c r="N25" s="5"/>
      <c r="O25" s="5"/>
      <c r="P25" s="5"/>
    </row>
    <row r="26" spans="1:16" ht="15.6" x14ac:dyDescent="0.3">
      <c r="A26" s="5"/>
      <c r="B26" s="5"/>
      <c r="C26" s="5"/>
      <c r="D26" s="5"/>
      <c r="E26" s="5"/>
      <c r="F26" s="5"/>
      <c r="G26" s="5"/>
      <c r="H26" s="5"/>
      <c r="I26" s="5"/>
      <c r="J26" s="5"/>
      <c r="K26" s="5"/>
      <c r="L26" s="5"/>
      <c r="M26" s="5"/>
      <c r="N26" s="5"/>
      <c r="O26" s="5"/>
      <c r="P26" s="5"/>
    </row>
    <row r="27" spans="1:16" ht="15.6" x14ac:dyDescent="0.3">
      <c r="A27" s="5"/>
      <c r="B27" s="5"/>
      <c r="C27" s="5"/>
      <c r="D27" s="5"/>
      <c r="E27" s="5"/>
      <c r="F27" s="5"/>
      <c r="G27" s="5"/>
      <c r="H27" s="5"/>
      <c r="I27" s="5"/>
      <c r="J27" s="5"/>
      <c r="K27" s="5"/>
      <c r="L27" s="5"/>
      <c r="M27" s="5"/>
      <c r="N27" s="5"/>
      <c r="O27" s="5"/>
      <c r="P27" s="5"/>
    </row>
    <row r="28" spans="1:16" ht="15.6" x14ac:dyDescent="0.3">
      <c r="A28" s="5"/>
      <c r="B28" s="5"/>
      <c r="C28" s="5"/>
      <c r="D28" s="5"/>
      <c r="E28" s="5"/>
      <c r="F28" s="5"/>
      <c r="G28" s="5"/>
      <c r="H28" s="5"/>
      <c r="I28" s="5"/>
      <c r="J28" s="5"/>
      <c r="K28" s="5"/>
      <c r="L28" s="5"/>
      <c r="M28" s="5"/>
      <c r="N28" s="5"/>
      <c r="O28" s="5"/>
      <c r="P28" s="5"/>
    </row>
    <row r="29" spans="1:16" ht="15.6" x14ac:dyDescent="0.3">
      <c r="A29" s="5"/>
      <c r="B29" s="5"/>
      <c r="C29" s="5"/>
      <c r="D29" s="5"/>
      <c r="E29" s="5"/>
      <c r="F29" s="5"/>
      <c r="G29" s="5"/>
      <c r="H29" s="5"/>
      <c r="I29" s="5"/>
      <c r="J29" s="5"/>
      <c r="K29" s="5"/>
      <c r="L29" s="5"/>
      <c r="M29" s="5"/>
      <c r="N29" s="5"/>
      <c r="O29" s="5"/>
      <c r="P29" s="5"/>
    </row>
    <row r="30" spans="1:16" ht="15.6" x14ac:dyDescent="0.3">
      <c r="A30" s="5"/>
      <c r="B30" s="5"/>
      <c r="C30" s="5"/>
      <c r="D30" s="5"/>
      <c r="E30" s="5"/>
      <c r="F30" s="5"/>
      <c r="G30" s="5"/>
      <c r="H30" s="5"/>
      <c r="I30" s="5"/>
      <c r="J30" s="5"/>
      <c r="K30" s="5"/>
      <c r="L30" s="5"/>
      <c r="M30" s="5"/>
      <c r="N30" s="5"/>
      <c r="O30" s="5"/>
      <c r="P30" s="5"/>
    </row>
    <row r="31" spans="1:16" ht="15.6" x14ac:dyDescent="0.3">
      <c r="A31" s="5"/>
      <c r="B31" s="5"/>
      <c r="C31" s="5"/>
      <c r="D31" s="5"/>
      <c r="E31" s="5"/>
      <c r="F31" s="5"/>
      <c r="G31" s="5"/>
      <c r="H31" s="5"/>
      <c r="I31" s="5"/>
      <c r="J31" s="5"/>
      <c r="K31" s="5"/>
      <c r="L31" s="5"/>
      <c r="M31" s="5"/>
      <c r="N31" s="5"/>
      <c r="O31" s="5"/>
      <c r="P31" s="5"/>
    </row>
    <row r="32" spans="1:16" ht="15.6" x14ac:dyDescent="0.3">
      <c r="A32" s="5"/>
      <c r="B32" s="5"/>
      <c r="C32" s="5"/>
      <c r="D32" s="5"/>
      <c r="E32" s="5"/>
      <c r="F32" s="5"/>
      <c r="G32" s="5"/>
      <c r="H32" s="5"/>
      <c r="I32" s="5"/>
      <c r="J32" s="5"/>
      <c r="K32" s="5"/>
      <c r="L32" s="5"/>
      <c r="M32" s="5"/>
      <c r="N32" s="5"/>
      <c r="O32" s="5"/>
      <c r="P32" s="5"/>
    </row>
    <row r="33" spans="1:16" ht="15.6" x14ac:dyDescent="0.3">
      <c r="A33" s="5"/>
      <c r="B33" s="5"/>
      <c r="C33" s="5"/>
      <c r="D33" s="5"/>
      <c r="E33" s="5"/>
      <c r="F33" s="5"/>
      <c r="G33" s="5"/>
      <c r="H33" s="5"/>
      <c r="I33" s="5"/>
      <c r="J33" s="5"/>
      <c r="K33" s="5"/>
      <c r="L33" s="5"/>
      <c r="M33" s="5"/>
      <c r="N33" s="5"/>
      <c r="O33" s="5"/>
      <c r="P33" s="5"/>
    </row>
    <row r="34" spans="1:16" ht="15.6" x14ac:dyDescent="0.3">
      <c r="A34" s="5"/>
      <c r="B34" s="5"/>
      <c r="C34" s="5"/>
      <c r="D34" s="5"/>
      <c r="E34" s="5"/>
      <c r="F34" s="5"/>
      <c r="G34" s="5"/>
      <c r="H34" s="5"/>
      <c r="I34" s="5"/>
      <c r="J34" s="5"/>
      <c r="K34" s="5"/>
      <c r="L34" s="5"/>
      <c r="M34" s="5"/>
      <c r="N34" s="5"/>
      <c r="O34" s="5"/>
      <c r="P34" s="5"/>
    </row>
    <row r="35" spans="1:16" ht="15.6" x14ac:dyDescent="0.3">
      <c r="A35" s="5"/>
      <c r="B35" s="5"/>
      <c r="C35" s="5"/>
      <c r="D35" s="5"/>
      <c r="E35" s="5"/>
      <c r="F35" s="5"/>
      <c r="G35" s="5"/>
      <c r="H35" s="5"/>
      <c r="I35" s="5"/>
      <c r="J35" s="5"/>
      <c r="K35" s="5"/>
      <c r="L35" s="5"/>
      <c r="M35" s="5"/>
      <c r="N35" s="5"/>
      <c r="O35" s="5"/>
      <c r="P35" s="5"/>
    </row>
    <row r="36" spans="1:16" ht="15.6" x14ac:dyDescent="0.3">
      <c r="A36" s="5"/>
      <c r="B36" s="5"/>
      <c r="C36" s="5"/>
      <c r="D36" s="5"/>
      <c r="E36" s="5"/>
      <c r="F36" s="5"/>
      <c r="G36" s="5"/>
      <c r="H36" s="5"/>
      <c r="I36" s="5"/>
      <c r="J36" s="5"/>
      <c r="K36" s="5"/>
      <c r="L36" s="5"/>
      <c r="M36" s="5"/>
      <c r="N36" s="5"/>
      <c r="O36" s="5"/>
      <c r="P36" s="5"/>
    </row>
    <row r="37" spans="1:16" ht="15.6" x14ac:dyDescent="0.3">
      <c r="A37" s="5"/>
      <c r="B37" s="5"/>
      <c r="C37" s="5"/>
      <c r="D37" s="5"/>
      <c r="E37" s="5"/>
      <c r="F37" s="5"/>
      <c r="G37" s="5"/>
      <c r="H37" s="5"/>
      <c r="I37" s="5"/>
      <c r="J37" s="5"/>
      <c r="K37" s="5"/>
      <c r="L37" s="5"/>
      <c r="M37" s="5"/>
      <c r="N37" s="5"/>
      <c r="O37" s="5"/>
      <c r="P37" s="5"/>
    </row>
    <row r="38" spans="1:16" ht="15.6" x14ac:dyDescent="0.3">
      <c r="A38" s="5"/>
      <c r="B38" s="5"/>
      <c r="C38" s="5"/>
      <c r="D38" s="5"/>
      <c r="E38" s="5"/>
      <c r="F38" s="5"/>
      <c r="G38" s="5"/>
      <c r="H38" s="5"/>
      <c r="I38" s="5"/>
      <c r="J38" s="5"/>
      <c r="K38" s="5"/>
      <c r="L38" s="5"/>
      <c r="M38" s="5"/>
      <c r="N38" s="5"/>
      <c r="O38" s="5"/>
      <c r="P38" s="5"/>
    </row>
    <row r="39" spans="1:16" ht="15.6" x14ac:dyDescent="0.3">
      <c r="A39" s="5"/>
      <c r="B39" s="5"/>
      <c r="C39" s="5"/>
      <c r="D39" s="5"/>
      <c r="E39" s="5"/>
      <c r="F39" s="5"/>
      <c r="G39" s="5"/>
      <c r="H39" s="5"/>
      <c r="I39" s="5"/>
      <c r="J39" s="5"/>
      <c r="K39" s="5"/>
      <c r="L39" s="5"/>
      <c r="M39" s="5"/>
      <c r="N39" s="5"/>
      <c r="O39" s="5"/>
      <c r="P39" s="5"/>
    </row>
    <row r="40" spans="1:16" ht="15.6" x14ac:dyDescent="0.3">
      <c r="A40" s="5"/>
      <c r="B40" s="5"/>
      <c r="C40" s="5"/>
      <c r="D40" s="5"/>
      <c r="E40" s="5"/>
      <c r="F40" s="5"/>
      <c r="G40" s="5"/>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sheetData>
  <sheetProtection formatRows="0"/>
  <mergeCells count="18">
    <mergeCell ref="G8:G9"/>
    <mergeCell ref="H6:I7"/>
    <mergeCell ref="A4:B4"/>
    <mergeCell ref="H5:I5"/>
    <mergeCell ref="E3:E4"/>
    <mergeCell ref="F3:F4"/>
    <mergeCell ref="G3:G4"/>
    <mergeCell ref="G5:G7"/>
    <mergeCell ref="B5:E5"/>
    <mergeCell ref="B8:E8"/>
    <mergeCell ref="B10:E10"/>
    <mergeCell ref="B13:E13"/>
    <mergeCell ref="F5:F7"/>
    <mergeCell ref="G10:G12"/>
    <mergeCell ref="F13:F14"/>
    <mergeCell ref="G13:G14"/>
    <mergeCell ref="F8:F9"/>
    <mergeCell ref="F10:F12"/>
  </mergeCells>
  <dataValidations count="4">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7 E9 E11:E12 E14"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8 F10 F13"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8 G10 G13" xr:uid="{4C19EE62-BEAF-4A5A-A0FC-040C31487A51}"/>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D6:D7 D9 D11:D12 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40" zoomScale="67" zoomScaleNormal="87" workbookViewId="0">
      <selection activeCell="J65" sqref="J6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282</v>
      </c>
      <c r="B2" s="49" t="s">
        <v>122</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70</v>
      </c>
      <c r="H4" s="52" t="s">
        <v>69</v>
      </c>
      <c r="I4" s="53">
        <f>100-I5</f>
        <v>100</v>
      </c>
    </row>
    <row r="5" spans="1:18" x14ac:dyDescent="0.25">
      <c r="A5" s="54"/>
      <c r="B5" s="8" t="s">
        <v>105</v>
      </c>
      <c r="H5" s="52" t="s">
        <v>896</v>
      </c>
      <c r="I5" s="9"/>
    </row>
    <row r="6" spans="1:18" x14ac:dyDescent="0.25">
      <c r="A6" s="168" t="s">
        <v>72</v>
      </c>
      <c r="B6" s="166"/>
    </row>
    <row r="7" spans="1:18" x14ac:dyDescent="0.25">
      <c r="A7" s="165"/>
      <c r="B7" s="167"/>
      <c r="K7" s="55"/>
      <c r="L7" s="55"/>
      <c r="M7" s="55"/>
    </row>
    <row r="8" spans="1:18" x14ac:dyDescent="0.25">
      <c r="A8" s="56"/>
      <c r="F8" s="46"/>
      <c r="G8" s="46"/>
      <c r="H8" s="46"/>
      <c r="I8" s="46"/>
    </row>
    <row r="9" spans="1:18" ht="92.25" customHeight="1" x14ac:dyDescent="0.25">
      <c r="A9" s="57" t="s">
        <v>73</v>
      </c>
      <c r="B9" s="57" t="s">
        <v>883</v>
      </c>
      <c r="C9" s="57" t="s">
        <v>74</v>
      </c>
      <c r="D9" s="57" t="s">
        <v>75</v>
      </c>
      <c r="E9" s="57" t="s">
        <v>76</v>
      </c>
      <c r="F9" s="57" t="s">
        <v>77</v>
      </c>
      <c r="G9" s="57" t="s">
        <v>78</v>
      </c>
      <c r="H9" s="57" t="s">
        <v>79</v>
      </c>
      <c r="I9" s="57" t="s">
        <v>80</v>
      </c>
      <c r="J9" s="58" t="s">
        <v>220</v>
      </c>
      <c r="K9" s="58" t="s">
        <v>228</v>
      </c>
      <c r="L9" s="440" t="s">
        <v>544</v>
      </c>
      <c r="M9" s="441"/>
      <c r="N9" s="58" t="s">
        <v>229</v>
      </c>
    </row>
    <row r="10" spans="1:18" s="13" customFormat="1" ht="60.6" customHeight="1" x14ac:dyDescent="0.25">
      <c r="A10" s="194" t="s">
        <v>225</v>
      </c>
      <c r="B10" s="195" t="s">
        <v>533</v>
      </c>
      <c r="C10" s="10">
        <f>SUM(C11:C23)</f>
        <v>0</v>
      </c>
      <c r="D10" s="11"/>
      <c r="E10" s="10">
        <f>SUM(E11:E23)</f>
        <v>0</v>
      </c>
      <c r="F10" s="10">
        <f>SUM(F11:F23)</f>
        <v>0</v>
      </c>
      <c r="G10" s="10">
        <f>SUM(G11:G23)</f>
        <v>0</v>
      </c>
      <c r="H10" s="10">
        <f>SUM(H11:H23)</f>
        <v>0</v>
      </c>
      <c r="I10" s="10">
        <f>SUM(I11:I23)</f>
        <v>0</v>
      </c>
      <c r="J10" s="11"/>
      <c r="K10" s="12"/>
      <c r="L10" s="193" t="s">
        <v>900</v>
      </c>
      <c r="M10" s="193" t="s">
        <v>545</v>
      </c>
      <c r="N10" s="209"/>
    </row>
    <row r="11" spans="1:18" ht="31.95" customHeight="1" x14ac:dyDescent="0.25">
      <c r="A11" s="59" t="s">
        <v>310</v>
      </c>
      <c r="B11" s="196"/>
      <c r="C11" s="211">
        <f t="shared" ref="C11:C23" si="0">ROUND(F11/(1+D11/100), 2)</f>
        <v>0</v>
      </c>
      <c r="D11" s="203"/>
      <c r="E11" s="211">
        <f t="shared" ref="E11:E23" si="1">F11-C11</f>
        <v>0</v>
      </c>
      <c r="F11" s="204"/>
      <c r="G11" s="204"/>
      <c r="H11" s="211">
        <f>IF(Sąrašai!pvm_tipas=2,$C11,$F11)</f>
        <v>0</v>
      </c>
      <c r="I11" s="211">
        <f>ROUND(H11*I$5/100,2)</f>
        <v>0</v>
      </c>
      <c r="J11" s="196"/>
      <c r="K11" s="205"/>
      <c r="L11" s="234"/>
      <c r="M11" s="302"/>
      <c r="N11" s="196"/>
      <c r="O11" s="120"/>
    </row>
    <row r="12" spans="1:18" ht="31.95" customHeight="1" x14ac:dyDescent="0.25">
      <c r="A12" s="59" t="s">
        <v>311</v>
      </c>
      <c r="B12" s="196"/>
      <c r="C12" s="211">
        <f t="shared" si="0"/>
        <v>0</v>
      </c>
      <c r="D12" s="203"/>
      <c r="E12" s="211">
        <f t="shared" si="1"/>
        <v>0</v>
      </c>
      <c r="F12" s="204"/>
      <c r="G12" s="204"/>
      <c r="H12" s="211">
        <f>IF(Sąrašai!pvm_tipas=2,$C12,$F12)</f>
        <v>0</v>
      </c>
      <c r="I12" s="211">
        <f>ROUND(H12*I$5/100,2)</f>
        <v>0</v>
      </c>
      <c r="J12" s="196"/>
      <c r="K12" s="205"/>
      <c r="L12" s="235"/>
      <c r="M12" s="236"/>
      <c r="N12" s="196"/>
      <c r="O12" s="162"/>
      <c r="P12" s="163"/>
      <c r="Q12" s="163"/>
      <c r="R12" s="163"/>
    </row>
    <row r="13" spans="1:18" ht="31.95" customHeight="1" x14ac:dyDescent="0.25">
      <c r="A13" s="59" t="s">
        <v>312</v>
      </c>
      <c r="B13" s="196"/>
      <c r="C13" s="211">
        <f t="shared" si="0"/>
        <v>0</v>
      </c>
      <c r="D13" s="203"/>
      <c r="E13" s="211">
        <f t="shared" si="1"/>
        <v>0</v>
      </c>
      <c r="F13" s="204"/>
      <c r="G13" s="204"/>
      <c r="H13" s="211">
        <f>IF(Sąrašai!pvm_tipas=2,$C13,$F13)</f>
        <v>0</v>
      </c>
      <c r="I13" s="211">
        <f t="shared" ref="I13:I23" si="2">ROUND(H13*I$5/100,2)</f>
        <v>0</v>
      </c>
      <c r="J13" s="196"/>
      <c r="K13" s="205"/>
      <c r="L13" s="235"/>
      <c r="M13" s="236"/>
      <c r="N13" s="196"/>
      <c r="O13" s="164"/>
      <c r="P13" s="163"/>
      <c r="Q13" s="163"/>
      <c r="R13" s="163"/>
    </row>
    <row r="14" spans="1:18" ht="31.95" customHeight="1" x14ac:dyDescent="0.25">
      <c r="A14" s="59" t="s">
        <v>313</v>
      </c>
      <c r="B14" s="196"/>
      <c r="C14" s="211">
        <f t="shared" si="0"/>
        <v>0</v>
      </c>
      <c r="D14" s="203"/>
      <c r="E14" s="211">
        <f t="shared" si="1"/>
        <v>0</v>
      </c>
      <c r="F14" s="204"/>
      <c r="G14" s="204"/>
      <c r="H14" s="211">
        <f>IF(Sąrašai!pvm_tipas=2,$C14,$F14)</f>
        <v>0</v>
      </c>
      <c r="I14" s="211">
        <f t="shared" si="2"/>
        <v>0</v>
      </c>
      <c r="J14" s="196"/>
      <c r="K14" s="205"/>
      <c r="L14" s="235"/>
      <c r="M14" s="236"/>
      <c r="N14" s="196"/>
      <c r="O14" s="164"/>
      <c r="P14" s="163"/>
      <c r="Q14" s="163"/>
      <c r="R14" s="163"/>
    </row>
    <row r="15" spans="1:18" ht="31.95" customHeight="1" x14ac:dyDescent="0.25">
      <c r="A15" s="59" t="s">
        <v>314</v>
      </c>
      <c r="B15" s="196"/>
      <c r="C15" s="211">
        <f t="shared" si="0"/>
        <v>0</v>
      </c>
      <c r="D15" s="203"/>
      <c r="E15" s="211">
        <f t="shared" si="1"/>
        <v>0</v>
      </c>
      <c r="F15" s="204"/>
      <c r="G15" s="204"/>
      <c r="H15" s="211">
        <f>IF(Sąrašai!pvm_tipas=2,$C15,$F15)</f>
        <v>0</v>
      </c>
      <c r="I15" s="211">
        <f t="shared" si="2"/>
        <v>0</v>
      </c>
      <c r="J15" s="196"/>
      <c r="K15" s="205"/>
      <c r="L15" s="235"/>
      <c r="M15" s="236"/>
      <c r="N15" s="196"/>
      <c r="O15" s="164"/>
      <c r="P15" s="163"/>
      <c r="Q15" s="163"/>
      <c r="R15" s="163"/>
    </row>
    <row r="16" spans="1:18" ht="31.95" customHeight="1" x14ac:dyDescent="0.25">
      <c r="A16" s="59" t="s">
        <v>315</v>
      </c>
      <c r="B16" s="196"/>
      <c r="C16" s="211">
        <f t="shared" si="0"/>
        <v>0</v>
      </c>
      <c r="D16" s="203"/>
      <c r="E16" s="211">
        <f t="shared" si="1"/>
        <v>0</v>
      </c>
      <c r="F16" s="204"/>
      <c r="G16" s="204"/>
      <c r="H16" s="211">
        <f>IF(Sąrašai!pvm_tipas=2,$C16,$F16)</f>
        <v>0</v>
      </c>
      <c r="I16" s="211">
        <f t="shared" si="2"/>
        <v>0</v>
      </c>
      <c r="J16" s="196"/>
      <c r="K16" s="205"/>
      <c r="L16" s="235"/>
      <c r="M16" s="236"/>
      <c r="N16" s="196"/>
      <c r="O16" s="164"/>
      <c r="P16" s="163"/>
      <c r="Q16" s="163"/>
      <c r="R16" s="163"/>
    </row>
    <row r="17" spans="1:14" ht="31.95" customHeight="1" x14ac:dyDescent="0.25">
      <c r="A17" s="59" t="s">
        <v>316</v>
      </c>
      <c r="B17" s="196"/>
      <c r="C17" s="211">
        <f t="shared" si="0"/>
        <v>0</v>
      </c>
      <c r="D17" s="203"/>
      <c r="E17" s="211">
        <f t="shared" si="1"/>
        <v>0</v>
      </c>
      <c r="F17" s="204"/>
      <c r="G17" s="204"/>
      <c r="H17" s="211">
        <f>IF(Sąrašai!pvm_tipas=2,$C17,$F17)</f>
        <v>0</v>
      </c>
      <c r="I17" s="211">
        <f t="shared" si="2"/>
        <v>0</v>
      </c>
      <c r="J17" s="196"/>
      <c r="K17" s="205"/>
      <c r="L17" s="235"/>
      <c r="M17" s="236"/>
      <c r="N17" s="196"/>
    </row>
    <row r="18" spans="1:14" ht="31.95" customHeight="1" x14ac:dyDescent="0.25">
      <c r="A18" s="59" t="s">
        <v>317</v>
      </c>
      <c r="B18" s="196"/>
      <c r="C18" s="211">
        <f t="shared" si="0"/>
        <v>0</v>
      </c>
      <c r="D18" s="203"/>
      <c r="E18" s="211">
        <f t="shared" si="1"/>
        <v>0</v>
      </c>
      <c r="F18" s="204"/>
      <c r="G18" s="204"/>
      <c r="H18" s="211">
        <f>IF(Sąrašai!pvm_tipas=2,$C18,$F18)</f>
        <v>0</v>
      </c>
      <c r="I18" s="211">
        <f t="shared" si="2"/>
        <v>0</v>
      </c>
      <c r="J18" s="196"/>
      <c r="K18" s="205"/>
      <c r="L18" s="235"/>
      <c r="M18" s="236"/>
      <c r="N18" s="196"/>
    </row>
    <row r="19" spans="1:14" ht="31.95" customHeight="1" x14ac:dyDescent="0.25">
      <c r="A19" s="59" t="s">
        <v>318</v>
      </c>
      <c r="B19" s="196"/>
      <c r="C19" s="211">
        <f t="shared" si="0"/>
        <v>0</v>
      </c>
      <c r="D19" s="203"/>
      <c r="E19" s="211">
        <f t="shared" si="1"/>
        <v>0</v>
      </c>
      <c r="F19" s="204"/>
      <c r="G19" s="204"/>
      <c r="H19" s="211">
        <f>IF(Sąrašai!pvm_tipas=2,$C19,$F19)</f>
        <v>0</v>
      </c>
      <c r="I19" s="211">
        <f t="shared" si="2"/>
        <v>0</v>
      </c>
      <c r="J19" s="196"/>
      <c r="K19" s="205"/>
      <c r="L19" s="235"/>
      <c r="M19" s="236"/>
      <c r="N19" s="196"/>
    </row>
    <row r="20" spans="1:14" ht="31.95" customHeight="1" x14ac:dyDescent="0.25">
      <c r="A20" s="59" t="s">
        <v>319</v>
      </c>
      <c r="B20" s="196"/>
      <c r="C20" s="211">
        <f t="shared" si="0"/>
        <v>0</v>
      </c>
      <c r="D20" s="203"/>
      <c r="E20" s="211">
        <f t="shared" si="1"/>
        <v>0</v>
      </c>
      <c r="F20" s="204"/>
      <c r="G20" s="204"/>
      <c r="H20" s="211">
        <f>IF(Sąrašai!pvm_tipas=2,$C20,$F20)</f>
        <v>0</v>
      </c>
      <c r="I20" s="211">
        <f t="shared" si="2"/>
        <v>0</v>
      </c>
      <c r="J20" s="196"/>
      <c r="K20" s="205"/>
      <c r="L20" s="235"/>
      <c r="M20" s="236"/>
      <c r="N20" s="196"/>
    </row>
    <row r="21" spans="1:14" ht="31.95" customHeight="1" x14ac:dyDescent="0.25">
      <c r="A21" s="59" t="s">
        <v>530</v>
      </c>
      <c r="B21" s="196"/>
      <c r="C21" s="211">
        <f t="shared" si="0"/>
        <v>0</v>
      </c>
      <c r="D21" s="203"/>
      <c r="E21" s="211">
        <f t="shared" si="1"/>
        <v>0</v>
      </c>
      <c r="F21" s="204"/>
      <c r="G21" s="204"/>
      <c r="H21" s="211">
        <f>IF(Sąrašai!pvm_tipas=2,$C21,$F21)</f>
        <v>0</v>
      </c>
      <c r="I21" s="211">
        <f t="shared" si="2"/>
        <v>0</v>
      </c>
      <c r="J21" s="196"/>
      <c r="K21" s="205"/>
      <c r="L21" s="235"/>
      <c r="M21" s="236"/>
      <c r="N21" s="196"/>
    </row>
    <row r="22" spans="1:14" ht="31.95" customHeight="1" x14ac:dyDescent="0.25">
      <c r="A22" s="59" t="s">
        <v>531</v>
      </c>
      <c r="B22" s="196"/>
      <c r="C22" s="211">
        <f t="shared" si="0"/>
        <v>0</v>
      </c>
      <c r="D22" s="203"/>
      <c r="E22" s="211">
        <f t="shared" si="1"/>
        <v>0</v>
      </c>
      <c r="F22" s="204"/>
      <c r="G22" s="204"/>
      <c r="H22" s="211">
        <f>IF(Sąrašai!pvm_tipas=2,$C22,$F22)</f>
        <v>0</v>
      </c>
      <c r="I22" s="211">
        <f t="shared" si="2"/>
        <v>0</v>
      </c>
      <c r="J22" s="196"/>
      <c r="K22" s="205"/>
      <c r="L22" s="235"/>
      <c r="M22" s="236"/>
      <c r="N22" s="196"/>
    </row>
    <row r="23" spans="1:14" ht="31.95" customHeight="1" x14ac:dyDescent="0.25">
      <c r="A23" s="59" t="s">
        <v>532</v>
      </c>
      <c r="B23" s="196"/>
      <c r="C23" s="211">
        <f t="shared" si="0"/>
        <v>0</v>
      </c>
      <c r="D23" s="203"/>
      <c r="E23" s="211">
        <f t="shared" si="1"/>
        <v>0</v>
      </c>
      <c r="F23" s="204"/>
      <c r="G23" s="204"/>
      <c r="H23" s="211">
        <f>IF(Sąrašai!pvm_tipas=2,$C23,$F23)</f>
        <v>0</v>
      </c>
      <c r="I23" s="211">
        <f t="shared" si="2"/>
        <v>0</v>
      </c>
      <c r="J23" s="196"/>
      <c r="K23" s="205"/>
      <c r="L23" s="235"/>
      <c r="M23" s="236"/>
      <c r="N23" s="196"/>
    </row>
    <row r="24" spans="1:14" s="60" customFormat="1" ht="31.95" customHeight="1" x14ac:dyDescent="0.25">
      <c r="A24" s="58" t="s">
        <v>226</v>
      </c>
      <c r="B24" s="197" t="s">
        <v>534</v>
      </c>
      <c r="C24" s="212">
        <f>SUM(C25:C34)</f>
        <v>0</v>
      </c>
      <c r="D24" s="213"/>
      <c r="E24" s="212">
        <f>SUM(E25:E34)</f>
        <v>0</v>
      </c>
      <c r="F24" s="212">
        <f>SUM(F25:F34)</f>
        <v>0</v>
      </c>
      <c r="G24" s="212">
        <f>SUM(G25:G34)</f>
        <v>0</v>
      </c>
      <c r="H24" s="212">
        <f t="shared" ref="H24:I24" si="3">SUM(H25:H34)</f>
        <v>0</v>
      </c>
      <c r="I24" s="212">
        <f t="shared" si="3"/>
        <v>0</v>
      </c>
      <c r="J24" s="206"/>
      <c r="K24" s="206"/>
      <c r="L24" s="237"/>
      <c r="M24" s="238"/>
      <c r="N24" s="206"/>
    </row>
    <row r="25" spans="1:14" ht="31.95" customHeight="1" x14ac:dyDescent="0.25">
      <c r="A25" s="59" t="s">
        <v>320</v>
      </c>
      <c r="B25" s="196"/>
      <c r="C25" s="211">
        <f t="shared" ref="C25:C45" si="4">ROUND(F25/(1+D25/100), 2)</f>
        <v>0</v>
      </c>
      <c r="D25" s="203"/>
      <c r="E25" s="211">
        <f t="shared" ref="E25:E45" si="5">F25-C25</f>
        <v>0</v>
      </c>
      <c r="F25" s="204"/>
      <c r="G25" s="204"/>
      <c r="H25" s="211">
        <f>IF(Sąrašai!pvm_tipas=2,$C25,$F25)</f>
        <v>0</v>
      </c>
      <c r="I25" s="211">
        <f>ROUND(H25*I$5/100,2)</f>
        <v>0</v>
      </c>
      <c r="J25" s="196"/>
      <c r="K25" s="205"/>
      <c r="L25" s="235"/>
      <c r="M25" s="236"/>
      <c r="N25" s="196"/>
    </row>
    <row r="26" spans="1:14" ht="31.95" customHeight="1" x14ac:dyDescent="0.25">
      <c r="A26" s="59" t="s">
        <v>321</v>
      </c>
      <c r="B26" s="196"/>
      <c r="C26" s="211">
        <f t="shared" si="4"/>
        <v>0</v>
      </c>
      <c r="D26" s="203"/>
      <c r="E26" s="211">
        <f t="shared" si="5"/>
        <v>0</v>
      </c>
      <c r="F26" s="204"/>
      <c r="G26" s="204"/>
      <c r="H26" s="211">
        <f>IF(Sąrašai!pvm_tipas=2,$C26,$F26)</f>
        <v>0</v>
      </c>
      <c r="I26" s="211">
        <f t="shared" ref="I26:I34" si="6">ROUND(H26*I$5/100,2)</f>
        <v>0</v>
      </c>
      <c r="J26" s="196"/>
      <c r="K26" s="205"/>
      <c r="L26" s="235"/>
      <c r="M26" s="236"/>
      <c r="N26" s="196"/>
    </row>
    <row r="27" spans="1:14" ht="31.95" customHeight="1" x14ac:dyDescent="0.25">
      <c r="A27" s="59" t="s">
        <v>322</v>
      </c>
      <c r="B27" s="196"/>
      <c r="C27" s="211">
        <f t="shared" si="4"/>
        <v>0</v>
      </c>
      <c r="D27" s="203"/>
      <c r="E27" s="211">
        <f t="shared" si="5"/>
        <v>0</v>
      </c>
      <c r="F27" s="204"/>
      <c r="G27" s="204"/>
      <c r="H27" s="211">
        <f>IF(Sąrašai!pvm_tipas=2,$C27,$F27)</f>
        <v>0</v>
      </c>
      <c r="I27" s="211">
        <f t="shared" si="6"/>
        <v>0</v>
      </c>
      <c r="J27" s="196"/>
      <c r="K27" s="205"/>
      <c r="L27" s="235"/>
      <c r="M27" s="236"/>
      <c r="N27" s="196"/>
    </row>
    <row r="28" spans="1:14" ht="31.95" customHeight="1" x14ac:dyDescent="0.25">
      <c r="A28" s="59" t="s">
        <v>323</v>
      </c>
      <c r="B28" s="196"/>
      <c r="C28" s="211">
        <f t="shared" si="4"/>
        <v>0</v>
      </c>
      <c r="D28" s="203"/>
      <c r="E28" s="211">
        <f t="shared" si="5"/>
        <v>0</v>
      </c>
      <c r="F28" s="204"/>
      <c r="G28" s="204"/>
      <c r="H28" s="211">
        <f>IF(Sąrašai!pvm_tipas=2,$C28,$F28)</f>
        <v>0</v>
      </c>
      <c r="I28" s="211">
        <f t="shared" si="6"/>
        <v>0</v>
      </c>
      <c r="J28" s="196"/>
      <c r="K28" s="205"/>
      <c r="L28" s="235"/>
      <c r="M28" s="236"/>
      <c r="N28" s="196"/>
    </row>
    <row r="29" spans="1:14" ht="31.95" customHeight="1" x14ac:dyDescent="0.25">
      <c r="A29" s="59" t="s">
        <v>324</v>
      </c>
      <c r="B29" s="196"/>
      <c r="C29" s="211">
        <f t="shared" si="4"/>
        <v>0</v>
      </c>
      <c r="D29" s="203"/>
      <c r="E29" s="211">
        <f t="shared" si="5"/>
        <v>0</v>
      </c>
      <c r="F29" s="204"/>
      <c r="G29" s="204"/>
      <c r="H29" s="211">
        <f>IF(Sąrašai!pvm_tipas=2,$C29,$F29)</f>
        <v>0</v>
      </c>
      <c r="I29" s="211">
        <f t="shared" si="6"/>
        <v>0</v>
      </c>
      <c r="J29" s="196"/>
      <c r="K29" s="205"/>
      <c r="L29" s="235"/>
      <c r="M29" s="236"/>
      <c r="N29" s="196"/>
    </row>
    <row r="30" spans="1:14" ht="31.95" customHeight="1" x14ac:dyDescent="0.25">
      <c r="A30" s="59" t="s">
        <v>325</v>
      </c>
      <c r="B30" s="196"/>
      <c r="C30" s="211">
        <f t="shared" si="4"/>
        <v>0</v>
      </c>
      <c r="D30" s="203"/>
      <c r="E30" s="211">
        <f t="shared" si="5"/>
        <v>0</v>
      </c>
      <c r="F30" s="204"/>
      <c r="G30" s="204"/>
      <c r="H30" s="211">
        <f>IF(Sąrašai!pvm_tipas=2,$C30,$F30)</f>
        <v>0</v>
      </c>
      <c r="I30" s="211">
        <f t="shared" si="6"/>
        <v>0</v>
      </c>
      <c r="J30" s="196"/>
      <c r="K30" s="205"/>
      <c r="L30" s="235"/>
      <c r="M30" s="236"/>
      <c r="N30" s="196"/>
    </row>
    <row r="31" spans="1:14" ht="31.95" customHeight="1" x14ac:dyDescent="0.25">
      <c r="A31" s="59" t="s">
        <v>326</v>
      </c>
      <c r="B31" s="196"/>
      <c r="C31" s="211">
        <f t="shared" si="4"/>
        <v>0</v>
      </c>
      <c r="D31" s="203"/>
      <c r="E31" s="211">
        <f t="shared" si="5"/>
        <v>0</v>
      </c>
      <c r="F31" s="204"/>
      <c r="G31" s="204"/>
      <c r="H31" s="211">
        <f>IF(Sąrašai!pvm_tipas=2,$C31,$F31)</f>
        <v>0</v>
      </c>
      <c r="I31" s="211">
        <f t="shared" si="6"/>
        <v>0</v>
      </c>
      <c r="J31" s="196"/>
      <c r="K31" s="205"/>
      <c r="L31" s="235"/>
      <c r="M31" s="236"/>
      <c r="N31" s="196"/>
    </row>
    <row r="32" spans="1:14" ht="31.95" customHeight="1" x14ac:dyDescent="0.25">
      <c r="A32" s="59" t="s">
        <v>327</v>
      </c>
      <c r="B32" s="196"/>
      <c r="C32" s="211">
        <f t="shared" si="4"/>
        <v>0</v>
      </c>
      <c r="D32" s="203"/>
      <c r="E32" s="211">
        <f t="shared" si="5"/>
        <v>0</v>
      </c>
      <c r="F32" s="204"/>
      <c r="G32" s="204"/>
      <c r="H32" s="211">
        <f>IF(Sąrašai!pvm_tipas=2,$C32,$F32)</f>
        <v>0</v>
      </c>
      <c r="I32" s="211">
        <f t="shared" si="6"/>
        <v>0</v>
      </c>
      <c r="J32" s="196"/>
      <c r="K32" s="205"/>
      <c r="L32" s="235"/>
      <c r="M32" s="236"/>
      <c r="N32" s="196"/>
    </row>
    <row r="33" spans="1:14" ht="31.95" customHeight="1" x14ac:dyDescent="0.25">
      <c r="A33" s="59" t="s">
        <v>328</v>
      </c>
      <c r="B33" s="196"/>
      <c r="C33" s="211">
        <f t="shared" si="4"/>
        <v>0</v>
      </c>
      <c r="D33" s="203"/>
      <c r="E33" s="211">
        <f t="shared" si="5"/>
        <v>0</v>
      </c>
      <c r="F33" s="204"/>
      <c r="G33" s="204"/>
      <c r="H33" s="211">
        <f>IF(Sąrašai!pvm_tipas=2,$C33,$F33)</f>
        <v>0</v>
      </c>
      <c r="I33" s="211">
        <f t="shared" si="6"/>
        <v>0</v>
      </c>
      <c r="J33" s="196"/>
      <c r="K33" s="205"/>
      <c r="L33" s="235"/>
      <c r="M33" s="236"/>
      <c r="N33" s="196"/>
    </row>
    <row r="34" spans="1:14" ht="31.95" customHeight="1" x14ac:dyDescent="0.25">
      <c r="A34" s="59" t="s">
        <v>329</v>
      </c>
      <c r="B34" s="196"/>
      <c r="C34" s="211">
        <f t="shared" si="4"/>
        <v>0</v>
      </c>
      <c r="D34" s="203"/>
      <c r="E34" s="211">
        <f t="shared" si="5"/>
        <v>0</v>
      </c>
      <c r="F34" s="204"/>
      <c r="G34" s="204"/>
      <c r="H34" s="211">
        <f>IF(Sąrašai!pvm_tipas=2,$C34,$F34)</f>
        <v>0</v>
      </c>
      <c r="I34" s="211">
        <f t="shared" si="6"/>
        <v>0</v>
      </c>
      <c r="J34" s="196"/>
      <c r="K34" s="205"/>
      <c r="L34" s="235"/>
      <c r="M34" s="236"/>
      <c r="N34" s="196"/>
    </row>
    <row r="35" spans="1:14" s="60" customFormat="1" ht="31.95" customHeight="1" x14ac:dyDescent="0.25">
      <c r="A35" s="58" t="s">
        <v>330</v>
      </c>
      <c r="B35" s="197" t="s">
        <v>535</v>
      </c>
      <c r="C35" s="212">
        <f>SUM(C36:C45)</f>
        <v>0</v>
      </c>
      <c r="D35" s="213"/>
      <c r="E35" s="212">
        <f>SUM(E36:E45)</f>
        <v>0</v>
      </c>
      <c r="F35" s="212">
        <f t="shared" ref="F35:I35" si="7">SUM(F36:F45)</f>
        <v>0</v>
      </c>
      <c r="G35" s="212">
        <f t="shared" si="7"/>
        <v>0</v>
      </c>
      <c r="H35" s="212">
        <f t="shared" si="7"/>
        <v>0</v>
      </c>
      <c r="I35" s="212">
        <f t="shared" si="7"/>
        <v>0</v>
      </c>
      <c r="J35" s="206"/>
      <c r="K35" s="206"/>
      <c r="L35" s="237"/>
      <c r="M35" s="238"/>
      <c r="N35" s="206"/>
    </row>
    <row r="36" spans="1:14" ht="31.95" customHeight="1" x14ac:dyDescent="0.25">
      <c r="A36" s="59" t="s">
        <v>331</v>
      </c>
      <c r="B36" s="196"/>
      <c r="C36" s="211">
        <f t="shared" si="4"/>
        <v>0</v>
      </c>
      <c r="D36" s="203"/>
      <c r="E36" s="211">
        <f t="shared" si="5"/>
        <v>0</v>
      </c>
      <c r="F36" s="204"/>
      <c r="G36" s="204"/>
      <c r="H36" s="211">
        <f>IF(Sąrašai!pvm_tipas=2,$C36,$F36)</f>
        <v>0</v>
      </c>
      <c r="I36" s="211">
        <f>ROUND(H36*I$5/100,2)</f>
        <v>0</v>
      </c>
      <c r="J36" s="196"/>
      <c r="K36" s="205"/>
      <c r="L36" s="235"/>
      <c r="M36" s="236"/>
      <c r="N36" s="196"/>
    </row>
    <row r="37" spans="1:14" ht="31.95" customHeight="1" x14ac:dyDescent="0.25">
      <c r="A37" s="59" t="s">
        <v>332</v>
      </c>
      <c r="B37" s="196"/>
      <c r="C37" s="211">
        <f t="shared" si="4"/>
        <v>0</v>
      </c>
      <c r="D37" s="203"/>
      <c r="E37" s="211">
        <f t="shared" si="5"/>
        <v>0</v>
      </c>
      <c r="F37" s="204"/>
      <c r="G37" s="204"/>
      <c r="H37" s="211">
        <f>IF(Sąrašai!pvm_tipas=2,$C37,$F37)</f>
        <v>0</v>
      </c>
      <c r="I37" s="211">
        <f t="shared" ref="I37:I43" si="8">ROUND(H37*I$5/100,2)</f>
        <v>0</v>
      </c>
      <c r="J37" s="196"/>
      <c r="K37" s="205"/>
      <c r="L37" s="235"/>
      <c r="M37" s="236"/>
      <c r="N37" s="196"/>
    </row>
    <row r="38" spans="1:14" ht="31.95" customHeight="1" x14ac:dyDescent="0.25">
      <c r="A38" s="59" t="s">
        <v>333</v>
      </c>
      <c r="B38" s="196"/>
      <c r="C38" s="211">
        <f t="shared" si="4"/>
        <v>0</v>
      </c>
      <c r="D38" s="203"/>
      <c r="E38" s="211">
        <f t="shared" si="5"/>
        <v>0</v>
      </c>
      <c r="F38" s="204"/>
      <c r="G38" s="204"/>
      <c r="H38" s="211">
        <f>IF(Sąrašai!pvm_tipas=2,$C38,$F38)</f>
        <v>0</v>
      </c>
      <c r="I38" s="211">
        <f t="shared" si="8"/>
        <v>0</v>
      </c>
      <c r="J38" s="196"/>
      <c r="K38" s="205"/>
      <c r="L38" s="235"/>
      <c r="M38" s="236"/>
      <c r="N38" s="196"/>
    </row>
    <row r="39" spans="1:14" ht="31.95" customHeight="1" x14ac:dyDescent="0.25">
      <c r="A39" s="59" t="s">
        <v>334</v>
      </c>
      <c r="B39" s="196"/>
      <c r="C39" s="211">
        <f t="shared" si="4"/>
        <v>0</v>
      </c>
      <c r="D39" s="203"/>
      <c r="E39" s="211">
        <f t="shared" si="5"/>
        <v>0</v>
      </c>
      <c r="F39" s="204"/>
      <c r="G39" s="204"/>
      <c r="H39" s="211">
        <f>IF(Sąrašai!pvm_tipas=2,$C39,$F39)</f>
        <v>0</v>
      </c>
      <c r="I39" s="211">
        <f t="shared" si="8"/>
        <v>0</v>
      </c>
      <c r="J39" s="196"/>
      <c r="K39" s="205"/>
      <c r="L39" s="235"/>
      <c r="M39" s="236"/>
      <c r="N39" s="196"/>
    </row>
    <row r="40" spans="1:14" ht="31.95" customHeight="1" x14ac:dyDescent="0.25">
      <c r="A40" s="59" t="s">
        <v>335</v>
      </c>
      <c r="B40" s="196"/>
      <c r="C40" s="211">
        <f t="shared" si="4"/>
        <v>0</v>
      </c>
      <c r="D40" s="203"/>
      <c r="E40" s="211">
        <f t="shared" si="5"/>
        <v>0</v>
      </c>
      <c r="F40" s="204"/>
      <c r="G40" s="204"/>
      <c r="H40" s="211">
        <f>IF(Sąrašai!pvm_tipas=2,$C40,$F40)</f>
        <v>0</v>
      </c>
      <c r="I40" s="211">
        <f t="shared" si="8"/>
        <v>0</v>
      </c>
      <c r="J40" s="196"/>
      <c r="K40" s="205"/>
      <c r="L40" s="235"/>
      <c r="M40" s="236"/>
      <c r="N40" s="196"/>
    </row>
    <row r="41" spans="1:14" ht="31.95" customHeight="1" x14ac:dyDescent="0.25">
      <c r="A41" s="59" t="s">
        <v>336</v>
      </c>
      <c r="B41" s="196"/>
      <c r="C41" s="211">
        <f t="shared" si="4"/>
        <v>0</v>
      </c>
      <c r="D41" s="203"/>
      <c r="E41" s="211">
        <f t="shared" si="5"/>
        <v>0</v>
      </c>
      <c r="F41" s="204"/>
      <c r="G41" s="204"/>
      <c r="H41" s="211">
        <f>IF(Sąrašai!pvm_tipas=2,$C41,$F41)</f>
        <v>0</v>
      </c>
      <c r="I41" s="211">
        <f t="shared" si="8"/>
        <v>0</v>
      </c>
      <c r="J41" s="196"/>
      <c r="K41" s="205"/>
      <c r="L41" s="235"/>
      <c r="M41" s="236"/>
      <c r="N41" s="196"/>
    </row>
    <row r="42" spans="1:14" ht="31.95" customHeight="1" x14ac:dyDescent="0.25">
      <c r="A42" s="59" t="s">
        <v>337</v>
      </c>
      <c r="B42" s="196"/>
      <c r="C42" s="211">
        <f t="shared" si="4"/>
        <v>0</v>
      </c>
      <c r="D42" s="203"/>
      <c r="E42" s="211">
        <f t="shared" si="5"/>
        <v>0</v>
      </c>
      <c r="F42" s="204"/>
      <c r="G42" s="204"/>
      <c r="H42" s="211">
        <f>IF(Sąrašai!pvm_tipas=2,$C42,$F42)</f>
        <v>0</v>
      </c>
      <c r="I42" s="211">
        <f t="shared" si="8"/>
        <v>0</v>
      </c>
      <c r="J42" s="196"/>
      <c r="K42" s="205"/>
      <c r="L42" s="235"/>
      <c r="M42" s="236"/>
      <c r="N42" s="196"/>
    </row>
    <row r="43" spans="1:14" ht="31.95" customHeight="1" x14ac:dyDescent="0.25">
      <c r="A43" s="59" t="s">
        <v>338</v>
      </c>
      <c r="B43" s="196"/>
      <c r="C43" s="211">
        <f t="shared" si="4"/>
        <v>0</v>
      </c>
      <c r="D43" s="203"/>
      <c r="E43" s="211">
        <f t="shared" si="5"/>
        <v>0</v>
      </c>
      <c r="F43" s="204"/>
      <c r="G43" s="204"/>
      <c r="H43" s="211">
        <f>IF(Sąrašai!pvm_tipas=2,$C43,$F43)</f>
        <v>0</v>
      </c>
      <c r="I43" s="211">
        <f t="shared" si="8"/>
        <v>0</v>
      </c>
      <c r="J43" s="196"/>
      <c r="K43" s="205"/>
      <c r="L43" s="235"/>
      <c r="M43" s="236"/>
      <c r="N43" s="196"/>
    </row>
    <row r="44" spans="1:14" ht="31.95" customHeight="1" x14ac:dyDescent="0.25">
      <c r="A44" s="59" t="s">
        <v>339</v>
      </c>
      <c r="B44" s="196"/>
      <c r="C44" s="211">
        <f t="shared" si="4"/>
        <v>0</v>
      </c>
      <c r="D44" s="203"/>
      <c r="E44" s="211">
        <f t="shared" si="5"/>
        <v>0</v>
      </c>
      <c r="F44" s="204"/>
      <c r="G44" s="204"/>
      <c r="H44" s="211">
        <f>IF(Sąrašai!pvm_tipas=2,$C44,$F44)</f>
        <v>0</v>
      </c>
      <c r="I44" s="211">
        <f t="shared" ref="I44:I45" si="9">ROUND(H44*I$5/100,2)</f>
        <v>0</v>
      </c>
      <c r="J44" s="196"/>
      <c r="K44" s="205"/>
      <c r="L44" s="235"/>
      <c r="M44" s="236"/>
      <c r="N44" s="196"/>
    </row>
    <row r="45" spans="1:14" ht="31.95" customHeight="1" x14ac:dyDescent="0.25">
      <c r="A45" s="59" t="s">
        <v>340</v>
      </c>
      <c r="B45" s="196"/>
      <c r="C45" s="211">
        <f t="shared" si="4"/>
        <v>0</v>
      </c>
      <c r="D45" s="203"/>
      <c r="E45" s="211">
        <f t="shared" si="5"/>
        <v>0</v>
      </c>
      <c r="F45" s="204"/>
      <c r="G45" s="204"/>
      <c r="H45" s="211">
        <f>IF(Sąrašai!pvm_tipas=2,$C45,$F45)</f>
        <v>0</v>
      </c>
      <c r="I45" s="211">
        <f t="shared" si="9"/>
        <v>0</v>
      </c>
      <c r="J45" s="196"/>
      <c r="K45" s="205"/>
      <c r="L45" s="235"/>
      <c r="M45" s="236"/>
      <c r="N45" s="196"/>
    </row>
    <row r="46" spans="1:14" ht="31.95" customHeight="1" x14ac:dyDescent="0.25">
      <c r="A46" s="58" t="s">
        <v>341</v>
      </c>
      <c r="B46" s="198" t="s">
        <v>87</v>
      </c>
      <c r="C46" s="214">
        <f>SUM(C47:C50)</f>
        <v>0</v>
      </c>
      <c r="D46" s="215"/>
      <c r="E46" s="214">
        <f t="shared" ref="E46:H46" si="10">SUM(E47:E50)</f>
        <v>0</v>
      </c>
      <c r="F46" s="214">
        <f t="shared" si="10"/>
        <v>0</v>
      </c>
      <c r="G46" s="214">
        <f t="shared" si="10"/>
        <v>0</v>
      </c>
      <c r="H46" s="214">
        <f t="shared" si="10"/>
        <v>0</v>
      </c>
      <c r="I46" s="214">
        <f>SUM(I47:I50)</f>
        <v>0</v>
      </c>
      <c r="J46" s="206"/>
      <c r="K46" s="206"/>
      <c r="L46" s="237"/>
      <c r="M46" s="238"/>
      <c r="N46" s="206"/>
    </row>
    <row r="47" spans="1:14" ht="31.95" customHeight="1" x14ac:dyDescent="0.25">
      <c r="A47" s="200" t="s">
        <v>342</v>
      </c>
      <c r="B47" s="199" t="s">
        <v>88</v>
      </c>
      <c r="C47" s="211">
        <f>ROUND(F47/(1+D47/100), 2)</f>
        <v>0</v>
      </c>
      <c r="D47" s="203"/>
      <c r="E47" s="211">
        <f>F47-C47</f>
        <v>0</v>
      </c>
      <c r="F47" s="204"/>
      <c r="G47" s="211">
        <f>IF(Sąrašai!pvm_tipas=2,$C47,$F47)</f>
        <v>0</v>
      </c>
      <c r="H47" s="211">
        <f>IF(Sąrašai!pvm_tipas=2,$C47,$F47)</f>
        <v>0</v>
      </c>
      <c r="I47" s="211">
        <f>ROUND(H47*I$5/100,2)</f>
        <v>0</v>
      </c>
      <c r="J47" s="196"/>
      <c r="K47" s="205"/>
      <c r="L47" s="235"/>
      <c r="M47" s="236"/>
      <c r="N47" s="196"/>
    </row>
    <row r="48" spans="1:14" ht="31.95" customHeight="1" x14ac:dyDescent="0.25">
      <c r="A48" s="200" t="s">
        <v>343</v>
      </c>
      <c r="B48" s="199" t="s">
        <v>108</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5"/>
      <c r="M48" s="236"/>
      <c r="N48" s="196"/>
    </row>
    <row r="49" spans="1:17" ht="31.95" customHeight="1" x14ac:dyDescent="0.25">
      <c r="A49" s="200" t="s">
        <v>344</v>
      </c>
      <c r="B49" s="199" t="s">
        <v>91</v>
      </c>
      <c r="C49" s="211">
        <f>ROUND(F49/(1+D49/100), 2)</f>
        <v>0</v>
      </c>
      <c r="D49" s="203"/>
      <c r="E49" s="211">
        <f>F49-C49</f>
        <v>0</v>
      </c>
      <c r="F49" s="204"/>
      <c r="G49" s="211">
        <f>IF(Sąrašai!pvm_tipas=2,$C49,$F49)</f>
        <v>0</v>
      </c>
      <c r="H49" s="211">
        <f>IF(Sąrašai!pvm_tipas=2,$C49,$F49)</f>
        <v>0</v>
      </c>
      <c r="I49" s="211">
        <f t="shared" si="11"/>
        <v>0</v>
      </c>
      <c r="J49" s="196"/>
      <c r="K49" s="205"/>
      <c r="L49" s="235"/>
      <c r="M49" s="236"/>
      <c r="N49" s="196"/>
    </row>
    <row r="50" spans="1:17" ht="31.95" customHeight="1" x14ac:dyDescent="0.25">
      <c r="A50" s="200" t="s">
        <v>345</v>
      </c>
      <c r="B50" s="196"/>
      <c r="C50" s="211">
        <f>ROUND(F50/(1+D50/100), 2)</f>
        <v>0</v>
      </c>
      <c r="D50" s="203"/>
      <c r="E50" s="211">
        <f>F50-C50</f>
        <v>0</v>
      </c>
      <c r="F50" s="204"/>
      <c r="G50" s="204"/>
      <c r="H50" s="211">
        <f>IF(Sąrašai!pvm_tipas=2,$C50,$F50)</f>
        <v>0</v>
      </c>
      <c r="I50" s="211">
        <f t="shared" si="11"/>
        <v>0</v>
      </c>
      <c r="J50" s="196"/>
      <c r="K50" s="205"/>
      <c r="L50" s="235"/>
      <c r="M50" s="236"/>
      <c r="N50" s="196"/>
    </row>
    <row r="51" spans="1:17" ht="31.95" customHeight="1" x14ac:dyDescent="0.25">
      <c r="A51" s="201" t="s">
        <v>346</v>
      </c>
      <c r="B51" s="198" t="s">
        <v>93</v>
      </c>
      <c r="C51" s="212">
        <f>SUM(C52:C53)</f>
        <v>0</v>
      </c>
      <c r="D51" s="215"/>
      <c r="E51" s="212">
        <f t="shared" ref="E51:H51" si="12">SUM(E52:E53)</f>
        <v>0</v>
      </c>
      <c r="F51" s="214">
        <f t="shared" si="12"/>
        <v>0</v>
      </c>
      <c r="G51" s="214">
        <f t="shared" si="12"/>
        <v>0</v>
      </c>
      <c r="H51" s="214">
        <f t="shared" si="12"/>
        <v>0</v>
      </c>
      <c r="I51" s="212">
        <f>SUM(I52:I53)</f>
        <v>0</v>
      </c>
      <c r="J51" s="206"/>
      <c r="K51" s="206"/>
      <c r="L51" s="237"/>
      <c r="M51" s="238"/>
      <c r="N51" s="206"/>
    </row>
    <row r="52" spans="1:17" ht="31.95" customHeight="1" x14ac:dyDescent="0.25">
      <c r="A52" s="202" t="s">
        <v>347</v>
      </c>
      <c r="B52" s="199" t="s">
        <v>94</v>
      </c>
      <c r="C52" s="211">
        <f>ROUND(F52/(1+D52/100), 2)</f>
        <v>0</v>
      </c>
      <c r="D52" s="216">
        <v>0</v>
      </c>
      <c r="E52" s="211">
        <f>F52-C52</f>
        <v>0</v>
      </c>
      <c r="F52" s="204"/>
      <c r="G52" s="211">
        <v>0</v>
      </c>
      <c r="H52" s="211">
        <f>IF(Sąrašai!pvm_tipas=2,$C52,$F52)</f>
        <v>0</v>
      </c>
      <c r="I52" s="211">
        <f>ROUND(H52*I$5/100,2)</f>
        <v>0</v>
      </c>
      <c r="J52" s="196"/>
      <c r="K52" s="205"/>
      <c r="L52" s="237"/>
      <c r="M52" s="238"/>
      <c r="N52" s="196"/>
    </row>
    <row r="53" spans="1:17" ht="31.95" customHeight="1" x14ac:dyDescent="0.25">
      <c r="A53" s="202" t="s">
        <v>348</v>
      </c>
      <c r="B53" s="199" t="s">
        <v>95</v>
      </c>
      <c r="C53" s="211">
        <f>ROUND(F53/(1+D53/100), 2)</f>
        <v>0</v>
      </c>
      <c r="D53" s="216">
        <v>0</v>
      </c>
      <c r="E53" s="211">
        <f>F53-C53</f>
        <v>0</v>
      </c>
      <c r="F53" s="204"/>
      <c r="G53" s="211">
        <f>IF(Sąrašai!pvm_tipas=2,$C53,$F53)</f>
        <v>0</v>
      </c>
      <c r="H53" s="211">
        <f>IF(Sąrašai!pvm_tipas=2,$C53,$F53)</f>
        <v>0</v>
      </c>
      <c r="I53" s="211">
        <f>ROUND(H53*I$5/100,2)</f>
        <v>0</v>
      </c>
      <c r="J53" s="196"/>
      <c r="K53" s="205"/>
      <c r="L53" s="237"/>
      <c r="M53" s="238"/>
      <c r="N53" s="196"/>
    </row>
    <row r="54" spans="1:17" s="44" customFormat="1" ht="31.95" customHeight="1" x14ac:dyDescent="0.25">
      <c r="A54" s="58" t="s">
        <v>349</v>
      </c>
      <c r="B54" s="58" t="s">
        <v>96</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7"/>
      <c r="M54" s="238"/>
      <c r="N54" s="206"/>
      <c r="Q54" s="45"/>
    </row>
    <row r="55" spans="1:17" ht="31.95" customHeight="1" x14ac:dyDescent="0.25">
      <c r="A55" s="200" t="s">
        <v>350</v>
      </c>
      <c r="B55" s="199" t="s">
        <v>97</v>
      </c>
      <c r="C55" s="213"/>
      <c r="D55" s="213"/>
      <c r="E55" s="213"/>
      <c r="F55" s="213"/>
      <c r="G55" s="211">
        <f>IFERROR(ROUND(G54/H54*100, 2),)</f>
        <v>0</v>
      </c>
      <c r="H55" s="213"/>
      <c r="I55" s="213"/>
      <c r="J55" s="206"/>
      <c r="K55" s="206"/>
      <c r="L55" s="237"/>
      <c r="M55" s="238"/>
      <c r="N55" s="206"/>
    </row>
    <row r="56" spans="1:17" ht="31.95" customHeight="1" x14ac:dyDescent="0.25">
      <c r="A56" s="200" t="s">
        <v>351</v>
      </c>
      <c r="B56" s="199" t="s">
        <v>98</v>
      </c>
      <c r="C56" s="213"/>
      <c r="D56" s="213"/>
      <c r="E56" s="213"/>
      <c r="F56" s="213"/>
      <c r="G56" s="211">
        <f>IF(AND(H54&lt;=85000,G55&lt;=90),24,IF(AND(H54&gt;85001,H54&lt;=175000,G55&gt;60,G55&lt;=90),21,IF(AND(H54&gt;85001,H54&lt;=175000,G55&lt;=60),24,IF(AND(H54&gt;175001,G55&lt;=90),19,12))))</f>
        <v>24</v>
      </c>
      <c r="H56" s="213"/>
      <c r="I56" s="213"/>
      <c r="J56" s="206"/>
      <c r="K56" s="206"/>
      <c r="L56" s="237"/>
      <c r="M56" s="238"/>
      <c r="N56" s="206"/>
    </row>
    <row r="57" spans="1:17" s="44" customFormat="1" ht="31.95" customHeight="1" x14ac:dyDescent="0.2">
      <c r="A57" s="58" t="s">
        <v>352</v>
      </c>
      <c r="B57" s="58" t="s">
        <v>99</v>
      </c>
      <c r="C57" s="213"/>
      <c r="D57" s="213"/>
      <c r="E57" s="213"/>
      <c r="F57" s="213"/>
      <c r="G57" s="204"/>
      <c r="H57" s="213"/>
      <c r="I57" s="213"/>
      <c r="J57" s="206"/>
      <c r="K57" s="206"/>
      <c r="L57" s="237"/>
      <c r="M57" s="238"/>
      <c r="N57" s="206"/>
    </row>
    <row r="58" spans="1:17" s="44" customFormat="1" ht="31.95" customHeight="1" x14ac:dyDescent="0.2">
      <c r="A58" s="58" t="s">
        <v>353</v>
      </c>
      <c r="B58" s="58" t="s">
        <v>100</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354</v>
      </c>
      <c r="B59" s="58" t="s">
        <v>101</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102</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299" t="s">
        <v>153</v>
      </c>
    </row>
    <row r="70" spans="1:2" ht="16.95" customHeight="1" x14ac:dyDescent="0.25">
      <c r="B70" s="299" t="s">
        <v>156</v>
      </c>
    </row>
    <row r="71" spans="1:2" ht="15" customHeight="1" x14ac:dyDescent="0.25">
      <c r="B71" s="299" t="s">
        <v>154</v>
      </c>
    </row>
    <row r="72" spans="1:2" ht="30.6" customHeight="1" x14ac:dyDescent="0.25">
      <c r="A72" s="298"/>
      <c r="B72" s="299" t="s">
        <v>155</v>
      </c>
    </row>
    <row r="73" spans="1:2" ht="30.6" customHeight="1" x14ac:dyDescent="0.25">
      <c r="A73" s="298"/>
      <c r="B73" s="300" t="s">
        <v>157</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I16" sqref="I16:J1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8"/>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row>
    <row r="2" spans="1:28" s="64" customFormat="1" ht="16.2" customHeight="1" x14ac:dyDescent="0.25">
      <c r="A2" s="65" t="s">
        <v>495</v>
      </c>
      <c r="B2" s="65" t="s">
        <v>496</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355</v>
      </c>
      <c r="B3" s="449" t="s">
        <v>499</v>
      </c>
      <c r="C3" s="449"/>
      <c r="D3" s="449"/>
      <c r="E3" s="450">
        <f>'6l_FP'!F59</f>
        <v>0</v>
      </c>
      <c r="F3" s="450"/>
      <c r="G3" s="378" t="s">
        <v>27</v>
      </c>
      <c r="H3" s="455"/>
      <c r="I3" s="455"/>
      <c r="J3" s="456"/>
      <c r="K3" s="26"/>
      <c r="L3" s="26"/>
      <c r="M3" s="26"/>
      <c r="N3" s="26"/>
      <c r="O3" s="26"/>
      <c r="P3" s="26"/>
      <c r="Q3" s="26"/>
      <c r="R3" s="26"/>
      <c r="S3" s="26"/>
      <c r="T3" s="26"/>
      <c r="U3" s="26"/>
      <c r="V3" s="26"/>
      <c r="W3" s="26"/>
      <c r="X3" s="26"/>
      <c r="Y3" s="26"/>
      <c r="Z3" s="26"/>
      <c r="AA3" s="26"/>
    </row>
    <row r="4" spans="1:28" ht="24" customHeight="1" x14ac:dyDescent="0.3">
      <c r="A4" s="25" t="s">
        <v>356</v>
      </c>
      <c r="B4" s="451" t="s">
        <v>30</v>
      </c>
      <c r="C4" s="452"/>
      <c r="D4" s="453"/>
      <c r="E4" s="454">
        <f>+'6l_FP'!I5</f>
        <v>0</v>
      </c>
      <c r="F4" s="412"/>
      <c r="G4" s="412"/>
      <c r="H4" s="412"/>
      <c r="I4" s="412"/>
      <c r="J4" s="413"/>
      <c r="K4" s="30"/>
      <c r="L4" s="30"/>
      <c r="M4" s="30"/>
      <c r="N4" s="30"/>
      <c r="O4" s="30"/>
      <c r="P4" s="30"/>
      <c r="Q4" s="30"/>
      <c r="R4" s="30"/>
      <c r="S4" s="30"/>
      <c r="T4" s="30"/>
      <c r="U4" s="30"/>
      <c r="V4" s="30"/>
      <c r="W4" s="30"/>
      <c r="X4" s="30"/>
      <c r="Y4" s="30"/>
      <c r="Z4" s="30"/>
      <c r="AA4" s="30"/>
    </row>
    <row r="5" spans="1:28" ht="40.5" customHeight="1" x14ac:dyDescent="0.3">
      <c r="A5" s="25" t="s">
        <v>383</v>
      </c>
      <c r="B5" s="337" t="s">
        <v>31</v>
      </c>
      <c r="C5" s="338"/>
      <c r="D5" s="339"/>
      <c r="E5" s="463">
        <f>'6l_FP'!I59</f>
        <v>0</v>
      </c>
      <c r="F5" s="464"/>
      <c r="G5" s="378" t="s">
        <v>219</v>
      </c>
      <c r="H5" s="455"/>
      <c r="I5" s="455"/>
      <c r="J5" s="456"/>
      <c r="K5" s="30"/>
      <c r="L5" s="30"/>
      <c r="M5" s="30"/>
      <c r="N5" s="30"/>
      <c r="O5" s="30"/>
      <c r="P5" s="30"/>
      <c r="Q5" s="30"/>
      <c r="R5" s="30"/>
      <c r="S5" s="30"/>
      <c r="T5" s="30"/>
      <c r="U5" s="30"/>
      <c r="V5" s="30"/>
      <c r="W5" s="30"/>
      <c r="X5" s="30"/>
      <c r="Y5" s="30"/>
      <c r="Z5" s="30"/>
      <c r="AA5" s="30"/>
    </row>
    <row r="6" spans="1:28" ht="41.25" customHeight="1" x14ac:dyDescent="0.3">
      <c r="A6" s="442" t="s">
        <v>384</v>
      </c>
      <c r="B6" s="443" t="s">
        <v>32</v>
      </c>
      <c r="C6" s="443"/>
      <c r="D6" s="443"/>
      <c r="E6" s="67" t="s">
        <v>42</v>
      </c>
      <c r="F6" s="444" t="s">
        <v>33</v>
      </c>
      <c r="G6" s="444"/>
      <c r="H6" s="444"/>
      <c r="I6" s="444"/>
      <c r="J6" s="68" t="s">
        <v>34</v>
      </c>
      <c r="K6" s="268" t="s">
        <v>899</v>
      </c>
      <c r="L6" s="105"/>
      <c r="M6" s="30"/>
      <c r="N6" s="30"/>
      <c r="O6" s="30"/>
      <c r="P6" s="30"/>
      <c r="Q6" s="30"/>
      <c r="R6" s="30"/>
      <c r="S6" s="30"/>
      <c r="T6" s="30"/>
      <c r="U6" s="30"/>
      <c r="V6" s="30"/>
      <c r="W6" s="30"/>
      <c r="X6" s="30"/>
      <c r="Y6" s="30"/>
      <c r="Z6" s="30"/>
      <c r="AA6" s="30"/>
    </row>
    <row r="7" spans="1:28" ht="30" customHeight="1" x14ac:dyDescent="0.3">
      <c r="A7" s="442"/>
      <c r="B7" s="443"/>
      <c r="C7" s="443"/>
      <c r="D7" s="443"/>
      <c r="E7" s="4"/>
      <c r="F7" s="334" t="s">
        <v>35</v>
      </c>
      <c r="G7" s="335"/>
      <c r="H7" s="335"/>
      <c r="I7" s="336"/>
      <c r="J7" s="6"/>
      <c r="K7" s="184"/>
      <c r="L7" s="118"/>
      <c r="M7" s="26"/>
      <c r="N7" s="26"/>
      <c r="O7" s="26"/>
      <c r="P7" s="26"/>
      <c r="Q7" s="26"/>
      <c r="R7" s="26"/>
      <c r="S7" s="26"/>
      <c r="T7" s="26"/>
      <c r="U7" s="26"/>
      <c r="V7" s="26"/>
      <c r="W7" s="26"/>
      <c r="X7" s="26"/>
      <c r="Y7" s="26"/>
      <c r="Z7" s="26"/>
      <c r="AA7" s="26"/>
    </row>
    <row r="8" spans="1:28" ht="30" customHeight="1" x14ac:dyDescent="0.3">
      <c r="A8" s="442"/>
      <c r="B8" s="443"/>
      <c r="C8" s="443"/>
      <c r="D8" s="443"/>
      <c r="E8" s="4"/>
      <c r="F8" s="334" t="s">
        <v>36</v>
      </c>
      <c r="G8" s="335"/>
      <c r="H8" s="335"/>
      <c r="I8" s="336"/>
      <c r="J8" s="6"/>
      <c r="K8" s="184"/>
      <c r="L8" s="26"/>
      <c r="M8" s="26"/>
      <c r="N8" s="26"/>
      <c r="O8" s="26"/>
      <c r="P8" s="26"/>
      <c r="Q8" s="26"/>
      <c r="R8" s="26"/>
      <c r="S8" s="26"/>
      <c r="T8" s="26"/>
      <c r="U8" s="26"/>
      <c r="V8" s="26"/>
      <c r="W8" s="26"/>
      <c r="X8" s="26"/>
      <c r="Y8" s="26"/>
      <c r="Z8" s="26"/>
      <c r="AA8" s="26"/>
    </row>
    <row r="9" spans="1:28" ht="23.25" customHeight="1" x14ac:dyDescent="0.3">
      <c r="A9" s="442"/>
      <c r="B9" s="443"/>
      <c r="C9" s="443"/>
      <c r="D9" s="443"/>
      <c r="E9" s="4"/>
      <c r="F9" s="334" t="s">
        <v>37</v>
      </c>
      <c r="G9" s="335"/>
      <c r="H9" s="335"/>
      <c r="I9" s="336"/>
      <c r="J9" s="6"/>
      <c r="K9" s="184"/>
      <c r="L9" s="26"/>
      <c r="M9" s="26"/>
      <c r="N9" s="26"/>
      <c r="O9" s="26"/>
      <c r="P9" s="26"/>
      <c r="Q9" s="26"/>
      <c r="R9" s="26"/>
      <c r="S9" s="26"/>
      <c r="T9" s="26"/>
      <c r="U9" s="26"/>
      <c r="V9" s="26"/>
      <c r="W9" s="26"/>
      <c r="X9" s="26"/>
      <c r="Y9" s="26"/>
      <c r="Z9" s="26"/>
      <c r="AA9" s="26"/>
    </row>
    <row r="10" spans="1:28" ht="30" customHeight="1" x14ac:dyDescent="0.3">
      <c r="A10" s="442"/>
      <c r="B10" s="443"/>
      <c r="C10" s="443"/>
      <c r="D10" s="443"/>
      <c r="E10" s="4"/>
      <c r="F10" s="334" t="s">
        <v>38</v>
      </c>
      <c r="G10" s="335"/>
      <c r="H10" s="335"/>
      <c r="I10" s="336"/>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42"/>
      <c r="B11" s="443"/>
      <c r="C11" s="443"/>
      <c r="D11" s="443"/>
      <c r="E11" s="4"/>
      <c r="F11" s="334" t="s">
        <v>39</v>
      </c>
      <c r="G11" s="335"/>
      <c r="H11" s="335"/>
      <c r="I11" s="336"/>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42"/>
      <c r="B12" s="443"/>
      <c r="C12" s="443"/>
      <c r="D12" s="443"/>
      <c r="E12" s="4"/>
      <c r="F12" s="334" t="s">
        <v>40</v>
      </c>
      <c r="G12" s="335"/>
      <c r="H12" s="335"/>
      <c r="I12" s="336"/>
      <c r="J12" s="6"/>
      <c r="K12" s="184"/>
      <c r="L12" s="30"/>
      <c r="M12" s="30"/>
      <c r="N12" s="30"/>
      <c r="O12" s="30"/>
      <c r="P12" s="30"/>
      <c r="Q12" s="30"/>
      <c r="R12" s="30"/>
      <c r="S12" s="30"/>
      <c r="T12" s="30"/>
      <c r="U12" s="30"/>
      <c r="V12" s="30"/>
      <c r="W12" s="30"/>
      <c r="X12" s="30"/>
      <c r="Y12" s="30"/>
      <c r="Z12" s="30"/>
      <c r="AA12" s="30"/>
    </row>
    <row r="13" spans="1:28" ht="30" customHeight="1" x14ac:dyDescent="0.3">
      <c r="A13" s="442"/>
      <c r="B13" s="443"/>
      <c r="C13" s="443"/>
      <c r="D13" s="443"/>
      <c r="E13" s="4"/>
      <c r="F13" s="334" t="s">
        <v>41</v>
      </c>
      <c r="G13" s="335"/>
      <c r="H13" s="335"/>
      <c r="I13" s="336"/>
      <c r="J13" s="6"/>
      <c r="K13" s="184"/>
      <c r="L13" s="26"/>
      <c r="M13" s="26"/>
      <c r="N13" s="26"/>
      <c r="O13" s="26"/>
      <c r="P13" s="26"/>
      <c r="Q13" s="26"/>
      <c r="R13" s="26"/>
      <c r="S13" s="26"/>
      <c r="T13" s="26"/>
      <c r="U13" s="26"/>
      <c r="V13" s="26"/>
      <c r="W13" s="26"/>
      <c r="X13" s="26"/>
      <c r="Y13" s="26"/>
      <c r="Z13" s="26"/>
      <c r="AA13" s="26"/>
    </row>
    <row r="14" spans="1:28" ht="35.25" customHeight="1" x14ac:dyDescent="0.3">
      <c r="A14" s="442"/>
      <c r="B14" s="443"/>
      <c r="C14" s="443"/>
      <c r="D14" s="443"/>
      <c r="E14" s="4"/>
      <c r="F14" s="334" t="s">
        <v>541</v>
      </c>
      <c r="G14" s="335"/>
      <c r="H14" s="335"/>
      <c r="I14" s="336"/>
      <c r="J14" s="6"/>
      <c r="K14" s="184"/>
      <c r="L14" s="30"/>
      <c r="M14" s="30"/>
      <c r="N14" s="30"/>
      <c r="O14" s="30"/>
      <c r="P14" s="30"/>
      <c r="Q14" s="30"/>
      <c r="R14" s="30"/>
      <c r="S14" s="30"/>
      <c r="T14" s="30"/>
      <c r="U14" s="30"/>
      <c r="V14" s="30"/>
      <c r="W14" s="30"/>
      <c r="X14" s="30"/>
      <c r="Y14" s="30"/>
      <c r="Z14" s="30"/>
      <c r="AA14" s="30"/>
    </row>
    <row r="15" spans="1:28" ht="36" customHeight="1" x14ac:dyDescent="0.3">
      <c r="A15" s="442"/>
      <c r="B15" s="443"/>
      <c r="C15" s="443"/>
      <c r="D15" s="443"/>
      <c r="E15" s="4"/>
      <c r="F15" s="334" t="s">
        <v>542</v>
      </c>
      <c r="G15" s="335"/>
      <c r="H15" s="335"/>
      <c r="I15" s="336"/>
      <c r="J15" s="6"/>
      <c r="K15" s="184"/>
      <c r="L15" s="26"/>
      <c r="M15" s="26"/>
      <c r="N15" s="26"/>
      <c r="O15" s="26"/>
      <c r="P15" s="26"/>
      <c r="Q15" s="26"/>
      <c r="R15" s="26"/>
      <c r="S15" s="26"/>
      <c r="T15" s="26"/>
      <c r="U15" s="26"/>
      <c r="V15" s="26"/>
      <c r="W15" s="26"/>
      <c r="X15" s="26"/>
      <c r="Y15" s="26"/>
      <c r="Z15" s="26"/>
      <c r="AA15" s="26"/>
    </row>
    <row r="16" spans="1:28" ht="15.6" customHeight="1" x14ac:dyDescent="0.3">
      <c r="A16" s="442"/>
      <c r="B16" s="443"/>
      <c r="C16" s="443"/>
      <c r="D16" s="443"/>
      <c r="E16" s="445" t="s">
        <v>43</v>
      </c>
      <c r="F16" s="446"/>
      <c r="G16" s="446"/>
      <c r="H16" s="446"/>
      <c r="I16" s="447">
        <f>SUM(J7:J15)</f>
        <v>0</v>
      </c>
      <c r="J16" s="447"/>
      <c r="K16" s="30"/>
      <c r="L16" s="30"/>
      <c r="M16" s="30"/>
      <c r="N16" s="30"/>
      <c r="O16" s="30"/>
      <c r="P16" s="30"/>
      <c r="Q16" s="30"/>
      <c r="R16" s="30"/>
      <c r="S16" s="30"/>
      <c r="T16" s="30"/>
      <c r="U16" s="30"/>
      <c r="V16" s="30"/>
      <c r="W16" s="30"/>
      <c r="X16" s="30"/>
      <c r="Y16" s="30"/>
      <c r="Z16" s="30"/>
      <c r="AA16" s="30"/>
    </row>
    <row r="17" spans="1:27" ht="19.5" customHeight="1" x14ac:dyDescent="0.3">
      <c r="A17" s="25" t="s">
        <v>385</v>
      </c>
      <c r="B17" s="337" t="s">
        <v>138</v>
      </c>
      <c r="C17" s="338"/>
      <c r="D17" s="339"/>
      <c r="E17" s="465"/>
      <c r="F17" s="466"/>
      <c r="G17" s="466"/>
      <c r="H17" s="466"/>
      <c r="I17" s="466"/>
      <c r="J17" s="467"/>
      <c r="K17" s="26"/>
      <c r="L17" s="26"/>
      <c r="M17" s="26"/>
      <c r="N17" s="26"/>
      <c r="O17" s="26"/>
      <c r="P17" s="26"/>
      <c r="Q17" s="26"/>
      <c r="R17" s="26"/>
      <c r="S17" s="26"/>
      <c r="T17" s="26"/>
      <c r="U17" s="26"/>
      <c r="V17" s="26"/>
      <c r="W17" s="26"/>
      <c r="X17" s="26"/>
      <c r="Y17" s="26"/>
      <c r="Z17" s="26"/>
      <c r="AA17" s="26"/>
    </row>
    <row r="18" spans="1:27" s="64" customFormat="1" ht="43.8" customHeight="1" x14ac:dyDescent="0.3">
      <c r="A18" s="64" t="s">
        <v>856</v>
      </c>
      <c r="B18" s="457" t="s">
        <v>858</v>
      </c>
      <c r="C18" s="458"/>
      <c r="D18" s="459"/>
      <c r="E18" s="460"/>
      <c r="F18" s="461"/>
      <c r="G18" s="461"/>
      <c r="H18" s="461"/>
      <c r="I18" s="461"/>
      <c r="J18" s="462"/>
    </row>
    <row r="19" spans="1:27" s="64" customFormat="1" ht="43.8" customHeight="1" x14ac:dyDescent="0.3">
      <c r="A19" s="64" t="s">
        <v>884</v>
      </c>
      <c r="B19" s="457" t="s">
        <v>885</v>
      </c>
      <c r="C19" s="458"/>
      <c r="D19" s="459"/>
      <c r="E19" s="460"/>
      <c r="F19" s="461"/>
      <c r="G19" s="461"/>
      <c r="H19" s="461"/>
      <c r="I19" s="461"/>
      <c r="J19" s="462"/>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31" zoomScaleNormal="100" workbookViewId="0">
      <selection activeCell="C41" sqref="C41:E41"/>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69" t="s">
        <v>306</v>
      </c>
      <c r="B2" s="70" t="s">
        <v>140</v>
      </c>
      <c r="C2" s="2"/>
      <c r="D2" s="2"/>
      <c r="E2" s="2"/>
      <c r="F2" s="2"/>
      <c r="G2" s="2"/>
    </row>
    <row r="3" spans="1:8" x14ac:dyDescent="0.3">
      <c r="A3" s="269"/>
      <c r="B3" s="3"/>
      <c r="C3" s="2"/>
      <c r="D3" s="2"/>
      <c r="E3" s="2"/>
      <c r="F3" s="2"/>
      <c r="G3" s="2"/>
    </row>
    <row r="4" spans="1:8" ht="139.5" customHeight="1" x14ac:dyDescent="0.3">
      <c r="A4" s="66"/>
      <c r="B4" s="270" t="s">
        <v>109</v>
      </c>
      <c r="C4" s="270" t="s">
        <v>110</v>
      </c>
      <c r="D4" s="270" t="s">
        <v>529</v>
      </c>
      <c r="E4" s="270" t="s">
        <v>111</v>
      </c>
      <c r="F4" s="270" t="s">
        <v>42</v>
      </c>
      <c r="G4" s="270" t="s">
        <v>112</v>
      </c>
      <c r="H4" s="101" t="s">
        <v>556</v>
      </c>
    </row>
    <row r="5" spans="1:8" x14ac:dyDescent="0.3">
      <c r="A5" s="66" t="s">
        <v>176</v>
      </c>
      <c r="B5" s="483" t="s">
        <v>131</v>
      </c>
      <c r="C5" s="483"/>
      <c r="D5" s="483"/>
      <c r="E5" s="483"/>
      <c r="F5" s="483"/>
      <c r="G5" s="483"/>
      <c r="H5" s="71"/>
    </row>
    <row r="6" spans="1:8" ht="75" customHeight="1" x14ac:dyDescent="0.3">
      <c r="A6" s="271" t="s">
        <v>386</v>
      </c>
      <c r="B6" s="229" t="s">
        <v>113</v>
      </c>
      <c r="C6" s="272" t="s">
        <v>118</v>
      </c>
      <c r="D6" s="272" t="s">
        <v>125</v>
      </c>
      <c r="E6" s="229" t="s">
        <v>127</v>
      </c>
      <c r="F6" s="273"/>
      <c r="G6" s="7"/>
      <c r="H6" s="71"/>
    </row>
    <row r="7" spans="1:8" ht="78" customHeight="1" x14ac:dyDescent="0.3">
      <c r="A7" s="271" t="s">
        <v>387</v>
      </c>
      <c r="B7" s="229" t="s">
        <v>113</v>
      </c>
      <c r="C7" s="272" t="s">
        <v>118</v>
      </c>
      <c r="D7" s="272" t="s">
        <v>126</v>
      </c>
      <c r="E7" s="229" t="s">
        <v>127</v>
      </c>
      <c r="F7" s="273"/>
      <c r="G7" s="7"/>
      <c r="H7" s="71"/>
    </row>
    <row r="8" spans="1:8" ht="120" customHeight="1" x14ac:dyDescent="0.3">
      <c r="A8" s="271" t="s">
        <v>388</v>
      </c>
      <c r="B8" s="274" t="s">
        <v>114</v>
      </c>
      <c r="C8" s="272" t="s">
        <v>520</v>
      </c>
      <c r="D8" s="272" t="s">
        <v>854</v>
      </c>
      <c r="E8" s="274" t="s">
        <v>128</v>
      </c>
      <c r="F8" s="273"/>
      <c r="G8" s="275">
        <f>G9</f>
        <v>0</v>
      </c>
      <c r="H8" s="102"/>
    </row>
    <row r="9" spans="1:8" ht="45.6" customHeight="1" x14ac:dyDescent="0.3">
      <c r="A9" s="271"/>
      <c r="B9" s="274" t="s">
        <v>521</v>
      </c>
      <c r="C9" s="272" t="s">
        <v>549</v>
      </c>
      <c r="D9" s="364" t="s">
        <v>554</v>
      </c>
      <c r="E9" s="274"/>
      <c r="F9" s="485"/>
      <c r="G9" s="275">
        <f>SUM(G10:G12)</f>
        <v>0</v>
      </c>
      <c r="H9" s="103" t="str">
        <f>IF(G9=G13,"Gerai","Klaida, R.37.1 suma nesutampa su R.37.2 suma. Tikslinti R.37.1.1-R.37.1.1.3 arba R.37.2.1-R.37.2.3 stulpelius")</f>
        <v>Gerai</v>
      </c>
    </row>
    <row r="10" spans="1:8" ht="18" customHeight="1" x14ac:dyDescent="0.3">
      <c r="A10" s="271"/>
      <c r="B10" s="274" t="s">
        <v>546</v>
      </c>
      <c r="C10" s="272" t="s">
        <v>522</v>
      </c>
      <c r="D10" s="364"/>
      <c r="E10" s="274" t="s">
        <v>128</v>
      </c>
      <c r="F10" s="485"/>
      <c r="G10" s="276"/>
      <c r="H10" s="71"/>
    </row>
    <row r="11" spans="1:8" ht="18" customHeight="1" x14ac:dyDescent="0.3">
      <c r="A11" s="271"/>
      <c r="B11" s="274" t="s">
        <v>547</v>
      </c>
      <c r="C11" s="272" t="s">
        <v>524</v>
      </c>
      <c r="D11" s="364"/>
      <c r="E11" s="274" t="s">
        <v>128</v>
      </c>
      <c r="F11" s="485"/>
      <c r="G11" s="276"/>
      <c r="H11" s="71"/>
    </row>
    <row r="12" spans="1:8" ht="31.5" customHeight="1" x14ac:dyDescent="0.3">
      <c r="A12" s="271"/>
      <c r="B12" s="274" t="s">
        <v>548</v>
      </c>
      <c r="C12" s="272" t="s">
        <v>525</v>
      </c>
      <c r="D12" s="364"/>
      <c r="E12" s="274" t="s">
        <v>128</v>
      </c>
      <c r="F12" s="485"/>
      <c r="G12" s="276"/>
      <c r="H12" s="71"/>
    </row>
    <row r="13" spans="1:8" ht="25.95" customHeight="1" x14ac:dyDescent="0.3">
      <c r="A13" s="271"/>
      <c r="B13" s="274" t="s">
        <v>523</v>
      </c>
      <c r="C13" s="272" t="s">
        <v>550</v>
      </c>
      <c r="D13" s="364" t="s">
        <v>555</v>
      </c>
      <c r="E13" s="274"/>
      <c r="F13" s="485"/>
      <c r="G13" s="275">
        <f>G14+G15+G16+L19</f>
        <v>0</v>
      </c>
      <c r="H13" s="103" t="str">
        <f>IF(G9=G13,"Gerai","Klaida, R.37.2 suma nesutampa su R.37.1 suma. Tikslinti R.37.1.1-R.37.1.1.3 arba R.37.2.1-R.37.2.3 stulpelius")</f>
        <v>Gerai</v>
      </c>
    </row>
    <row r="14" spans="1:8" ht="32.25" customHeight="1" x14ac:dyDescent="0.3">
      <c r="A14" s="271"/>
      <c r="B14" s="274" t="s">
        <v>551</v>
      </c>
      <c r="C14" s="272" t="s">
        <v>527</v>
      </c>
      <c r="D14" s="364"/>
      <c r="E14" s="274" t="s">
        <v>128</v>
      </c>
      <c r="F14" s="485"/>
      <c r="G14" s="276"/>
      <c r="H14" s="71"/>
    </row>
    <row r="15" spans="1:8" ht="32.25" customHeight="1" x14ac:dyDescent="0.3">
      <c r="A15" s="271"/>
      <c r="B15" s="274" t="s">
        <v>552</v>
      </c>
      <c r="C15" s="272" t="s">
        <v>528</v>
      </c>
      <c r="D15" s="364"/>
      <c r="E15" s="274" t="s">
        <v>128</v>
      </c>
      <c r="F15" s="485"/>
      <c r="G15" s="276"/>
      <c r="H15" s="71"/>
    </row>
    <row r="16" spans="1:8" ht="35.25" customHeight="1" x14ac:dyDescent="0.3">
      <c r="A16" s="271"/>
      <c r="B16" s="274" t="s">
        <v>553</v>
      </c>
      <c r="C16" s="272" t="s">
        <v>526</v>
      </c>
      <c r="D16" s="364"/>
      <c r="E16" s="274" t="s">
        <v>128</v>
      </c>
      <c r="F16" s="485"/>
      <c r="G16" s="276"/>
      <c r="H16" s="71"/>
    </row>
    <row r="17" spans="1:14" ht="74.25" customHeight="1" x14ac:dyDescent="0.3">
      <c r="A17" s="271" t="s">
        <v>389</v>
      </c>
      <c r="B17" s="274" t="s">
        <v>115</v>
      </c>
      <c r="C17" s="272" t="s">
        <v>119</v>
      </c>
      <c r="D17" s="272" t="s">
        <v>149</v>
      </c>
      <c r="E17" s="274" t="s">
        <v>127</v>
      </c>
      <c r="F17" s="273"/>
      <c r="G17" s="276"/>
    </row>
    <row r="18" spans="1:14" ht="67.5" customHeight="1" x14ac:dyDescent="0.3">
      <c r="A18" s="271" t="s">
        <v>390</v>
      </c>
      <c r="B18" s="274" t="s">
        <v>115</v>
      </c>
      <c r="C18" s="272" t="s">
        <v>119</v>
      </c>
      <c r="D18" s="272" t="s">
        <v>150</v>
      </c>
      <c r="E18" s="274" t="s">
        <v>127</v>
      </c>
      <c r="F18" s="273"/>
      <c r="G18" s="276"/>
    </row>
    <row r="19" spans="1:14" ht="79.5" customHeight="1" x14ac:dyDescent="0.3">
      <c r="A19" s="271" t="s">
        <v>391</v>
      </c>
      <c r="B19" s="274" t="s">
        <v>116</v>
      </c>
      <c r="C19" s="272" t="s">
        <v>120</v>
      </c>
      <c r="D19" s="272" t="s">
        <v>893</v>
      </c>
      <c r="E19" s="229" t="s">
        <v>130</v>
      </c>
      <c r="F19" s="273"/>
      <c r="G19" s="276"/>
    </row>
    <row r="20" spans="1:14" ht="60.75" customHeight="1" x14ac:dyDescent="0.3">
      <c r="A20" s="271" t="s">
        <v>392</v>
      </c>
      <c r="B20" s="274" t="s">
        <v>117</v>
      </c>
      <c r="C20" s="272" t="s">
        <v>121</v>
      </c>
      <c r="D20" s="272" t="s">
        <v>129</v>
      </c>
      <c r="E20" s="274" t="s">
        <v>127</v>
      </c>
      <c r="F20" s="273"/>
      <c r="G20" s="276"/>
    </row>
    <row r="21" spans="1:14" ht="27.6" customHeight="1" x14ac:dyDescent="0.3">
      <c r="A21" s="66" t="s">
        <v>177</v>
      </c>
      <c r="B21" s="484" t="s">
        <v>132</v>
      </c>
      <c r="C21" s="484"/>
      <c r="D21" s="484"/>
      <c r="E21" s="484"/>
      <c r="F21" s="484"/>
      <c r="G21" s="484"/>
    </row>
    <row r="22" spans="1:14" x14ac:dyDescent="0.3">
      <c r="A22" s="66" t="s">
        <v>393</v>
      </c>
      <c r="B22" s="277" t="s">
        <v>133</v>
      </c>
      <c r="C22" s="278"/>
      <c r="D22" s="278"/>
      <c r="E22" s="278"/>
      <c r="F22" s="273"/>
      <c r="G22" s="276"/>
    </row>
    <row r="23" spans="1:14" x14ac:dyDescent="0.3">
      <c r="A23" s="66" t="s">
        <v>394</v>
      </c>
      <c r="B23" s="277" t="s">
        <v>134</v>
      </c>
      <c r="C23" s="278"/>
      <c r="D23" s="278"/>
      <c r="E23" s="278"/>
      <c r="F23" s="273"/>
      <c r="G23" s="276"/>
    </row>
    <row r="24" spans="1:14" x14ac:dyDescent="0.3">
      <c r="A24" s="66" t="s">
        <v>395</v>
      </c>
      <c r="B24" s="277" t="s">
        <v>68</v>
      </c>
      <c r="C24" s="278"/>
      <c r="D24" s="278"/>
      <c r="E24" s="278"/>
      <c r="F24" s="273"/>
      <c r="G24" s="276"/>
      <c r="H24" s="119"/>
    </row>
    <row r="25" spans="1:14" ht="70.2" customHeight="1" x14ac:dyDescent="0.3">
      <c r="A25" s="279" t="s">
        <v>396</v>
      </c>
      <c r="B25" s="280"/>
      <c r="C25" s="281" t="s">
        <v>563</v>
      </c>
      <c r="D25" s="282" t="s">
        <v>886</v>
      </c>
      <c r="E25" s="283" t="s">
        <v>128</v>
      </c>
      <c r="F25" s="273"/>
      <c r="G25" s="276"/>
      <c r="H25" s="477"/>
      <c r="I25" s="478"/>
      <c r="J25" s="478"/>
      <c r="K25" s="478"/>
      <c r="L25" s="478"/>
      <c r="M25" s="478"/>
      <c r="N25" s="478"/>
    </row>
    <row r="26" spans="1:14" ht="28.2" x14ac:dyDescent="0.3">
      <c r="A26" s="279" t="s">
        <v>574</v>
      </c>
      <c r="B26" s="280"/>
      <c r="C26" s="281" t="s">
        <v>564</v>
      </c>
      <c r="D26" s="282" t="s">
        <v>569</v>
      </c>
      <c r="E26" s="283" t="s">
        <v>127</v>
      </c>
      <c r="F26" s="273"/>
      <c r="G26" s="276"/>
      <c r="H26" s="477"/>
      <c r="I26" s="478"/>
      <c r="J26" s="478"/>
      <c r="K26" s="478"/>
      <c r="L26" s="478"/>
      <c r="M26" s="478"/>
      <c r="N26" s="478"/>
    </row>
    <row r="27" spans="1:14" ht="28.2" x14ac:dyDescent="0.3">
      <c r="A27" s="279" t="s">
        <v>575</v>
      </c>
      <c r="B27" s="280"/>
      <c r="C27" s="281" t="s">
        <v>565</v>
      </c>
      <c r="D27" s="282" t="s">
        <v>570</v>
      </c>
      <c r="E27" s="283" t="s">
        <v>127</v>
      </c>
      <c r="F27" s="273"/>
      <c r="G27" s="276"/>
      <c r="H27" s="477"/>
      <c r="I27" s="478"/>
      <c r="J27" s="478"/>
      <c r="K27" s="478"/>
      <c r="L27" s="478"/>
      <c r="M27" s="478"/>
      <c r="N27" s="478"/>
    </row>
    <row r="28" spans="1:14" ht="27.6" x14ac:dyDescent="0.3">
      <c r="A28" s="279" t="s">
        <v>576</v>
      </c>
      <c r="B28" s="280"/>
      <c r="C28" s="281" t="s">
        <v>566</v>
      </c>
      <c r="D28" s="282" t="s">
        <v>571</v>
      </c>
      <c r="E28" s="283" t="s">
        <v>127</v>
      </c>
      <c r="F28" s="273"/>
      <c r="G28" s="276"/>
      <c r="H28" s="477"/>
      <c r="I28" s="478"/>
      <c r="J28" s="478"/>
      <c r="K28" s="478"/>
      <c r="L28" s="478"/>
      <c r="M28" s="478"/>
      <c r="N28" s="478"/>
    </row>
    <row r="29" spans="1:14" x14ac:dyDescent="0.3">
      <c r="A29" s="279" t="s">
        <v>578</v>
      </c>
      <c r="B29" s="280"/>
      <c r="C29" s="281" t="s">
        <v>567</v>
      </c>
      <c r="D29" s="282" t="s">
        <v>572</v>
      </c>
      <c r="E29" s="283" t="s">
        <v>127</v>
      </c>
      <c r="F29" s="273"/>
      <c r="G29" s="276"/>
      <c r="H29" s="477"/>
      <c r="I29" s="478"/>
      <c r="J29" s="478"/>
      <c r="K29" s="478"/>
      <c r="L29" s="478"/>
      <c r="M29" s="478"/>
      <c r="N29" s="478"/>
    </row>
    <row r="30" spans="1:14" x14ac:dyDescent="0.3">
      <c r="A30" s="279" t="s">
        <v>577</v>
      </c>
      <c r="B30" s="280"/>
      <c r="C30" s="284" t="s">
        <v>568</v>
      </c>
      <c r="D30" s="284" t="s">
        <v>573</v>
      </c>
      <c r="E30" s="283" t="s">
        <v>127</v>
      </c>
      <c r="F30" s="273"/>
      <c r="G30" s="276"/>
      <c r="H30" s="477"/>
      <c r="I30" s="478"/>
      <c r="J30" s="478"/>
      <c r="K30" s="478"/>
      <c r="L30" s="478"/>
      <c r="M30" s="478"/>
      <c r="N30" s="478"/>
    </row>
    <row r="31" spans="1:14" x14ac:dyDescent="0.3">
      <c r="A31" s="66"/>
      <c r="B31" s="474" t="s">
        <v>501</v>
      </c>
      <c r="C31" s="475"/>
      <c r="D31" s="475"/>
      <c r="E31" s="475"/>
      <c r="F31" s="476"/>
      <c r="G31" s="474" t="s">
        <v>855</v>
      </c>
      <c r="H31" s="476"/>
    </row>
    <row r="32" spans="1:14" x14ac:dyDescent="0.3">
      <c r="A32" s="66"/>
      <c r="B32" s="285"/>
      <c r="C32" s="471" t="s">
        <v>517</v>
      </c>
      <c r="D32" s="472"/>
      <c r="E32" s="473"/>
      <c r="F32" s="273"/>
      <c r="G32" s="479"/>
      <c r="H32" s="480"/>
    </row>
    <row r="33" spans="1:8" x14ac:dyDescent="0.3">
      <c r="A33" s="66"/>
      <c r="B33" s="285"/>
      <c r="C33" s="471" t="s">
        <v>518</v>
      </c>
      <c r="D33" s="472"/>
      <c r="E33" s="473"/>
      <c r="F33" s="273"/>
      <c r="G33" s="479"/>
      <c r="H33" s="480"/>
    </row>
    <row r="34" spans="1:8" x14ac:dyDescent="0.3">
      <c r="A34" s="66"/>
      <c r="B34" s="285"/>
      <c r="C34" s="471" t="s">
        <v>519</v>
      </c>
      <c r="D34" s="472"/>
      <c r="E34" s="473"/>
      <c r="F34" s="273"/>
      <c r="G34" s="479"/>
      <c r="H34" s="480"/>
    </row>
    <row r="35" spans="1:8" ht="29.25" customHeight="1" x14ac:dyDescent="0.3">
      <c r="A35" s="2"/>
      <c r="B35" s="278" t="s">
        <v>502</v>
      </c>
      <c r="C35" s="468" t="s">
        <v>901</v>
      </c>
      <c r="D35" s="469"/>
      <c r="E35" s="470"/>
      <c r="F35" s="273"/>
      <c r="G35" s="481"/>
      <c r="H35" s="482"/>
    </row>
    <row r="36" spans="1:8" ht="43.5" customHeight="1" x14ac:dyDescent="0.3">
      <c r="A36" s="2"/>
      <c r="B36" s="278" t="s">
        <v>503</v>
      </c>
      <c r="C36" s="468" t="s">
        <v>504</v>
      </c>
      <c r="D36" s="469"/>
      <c r="E36" s="470"/>
      <c r="F36" s="273"/>
      <c r="G36" s="481"/>
      <c r="H36" s="482"/>
    </row>
    <row r="37" spans="1:8" ht="29.25" customHeight="1" x14ac:dyDescent="0.3">
      <c r="A37" s="2"/>
      <c r="B37" s="278" t="s">
        <v>505</v>
      </c>
      <c r="C37" s="468" t="s">
        <v>506</v>
      </c>
      <c r="D37" s="469"/>
      <c r="E37" s="470"/>
      <c r="F37" s="273"/>
      <c r="G37" s="481"/>
      <c r="H37" s="482"/>
    </row>
    <row r="38" spans="1:8" ht="29.25" customHeight="1" x14ac:dyDescent="0.3">
      <c r="A38" s="2"/>
      <c r="B38" s="278" t="s">
        <v>507</v>
      </c>
      <c r="C38" s="468" t="s">
        <v>511</v>
      </c>
      <c r="D38" s="469"/>
      <c r="E38" s="470"/>
      <c r="F38" s="273"/>
      <c r="G38" s="481"/>
      <c r="H38" s="482"/>
    </row>
    <row r="39" spans="1:8" ht="29.25" customHeight="1" x14ac:dyDescent="0.3">
      <c r="A39" s="2"/>
      <c r="B39" s="278" t="s">
        <v>508</v>
      </c>
      <c r="C39" s="468" t="s">
        <v>902</v>
      </c>
      <c r="D39" s="469"/>
      <c r="E39" s="470"/>
      <c r="F39" s="273"/>
      <c r="G39" s="481"/>
      <c r="H39" s="482"/>
    </row>
    <row r="40" spans="1:8" ht="29.25" customHeight="1" x14ac:dyDescent="0.3">
      <c r="A40" s="2"/>
      <c r="B40" s="278" t="s">
        <v>509</v>
      </c>
      <c r="C40" s="468" t="s">
        <v>512</v>
      </c>
      <c r="D40" s="469"/>
      <c r="E40" s="470"/>
      <c r="F40" s="273"/>
      <c r="G40" s="481"/>
      <c r="H40" s="482"/>
    </row>
    <row r="41" spans="1:8" ht="29.25" customHeight="1" x14ac:dyDescent="0.3">
      <c r="A41" s="2"/>
      <c r="B41" s="278" t="s">
        <v>510</v>
      </c>
      <c r="C41" s="468" t="s">
        <v>903</v>
      </c>
      <c r="D41" s="469"/>
      <c r="E41" s="470"/>
      <c r="F41" s="273"/>
      <c r="G41" s="481"/>
      <c r="H41" s="482"/>
    </row>
    <row r="42" spans="1:8" ht="29.25" customHeight="1" x14ac:dyDescent="0.3">
      <c r="A42" s="2"/>
      <c r="B42" s="278" t="s">
        <v>514</v>
      </c>
      <c r="C42" s="468" t="s">
        <v>513</v>
      </c>
      <c r="D42" s="469"/>
      <c r="E42" s="470"/>
      <c r="F42" s="273"/>
      <c r="G42" s="481"/>
      <c r="H42" s="482"/>
    </row>
    <row r="43" spans="1:8" ht="29.25" customHeight="1" x14ac:dyDescent="0.3">
      <c r="A43" s="2"/>
      <c r="B43" s="278" t="s">
        <v>515</v>
      </c>
      <c r="C43" s="468" t="s">
        <v>516</v>
      </c>
      <c r="D43" s="469"/>
      <c r="E43" s="470"/>
      <c r="F43" s="273"/>
      <c r="G43" s="481"/>
      <c r="H43" s="482"/>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283</v>
      </c>
      <c r="B2" s="3" t="s">
        <v>175</v>
      </c>
    </row>
    <row r="3" spans="1:10" ht="31.2" x14ac:dyDescent="0.3">
      <c r="A3" s="171" t="s">
        <v>73</v>
      </c>
      <c r="B3" s="97" t="s">
        <v>147</v>
      </c>
      <c r="C3" s="97" t="s">
        <v>193</v>
      </c>
      <c r="D3" s="97" t="s">
        <v>148</v>
      </c>
      <c r="E3" s="119"/>
    </row>
    <row r="4" spans="1:10" ht="78" x14ac:dyDescent="0.3">
      <c r="A4" s="172" t="s">
        <v>765</v>
      </c>
      <c r="B4" s="222" t="s">
        <v>198</v>
      </c>
      <c r="C4" s="186"/>
      <c r="D4" s="210"/>
    </row>
    <row r="5" spans="1:10" ht="104.25" customHeight="1" x14ac:dyDescent="0.3">
      <c r="A5" s="172" t="s">
        <v>766</v>
      </c>
      <c r="B5" s="222" t="s">
        <v>892</v>
      </c>
      <c r="C5" s="186"/>
      <c r="D5" s="210"/>
    </row>
    <row r="6" spans="1:10" ht="39.75" customHeight="1" x14ac:dyDescent="0.3">
      <c r="A6" s="172" t="s">
        <v>284</v>
      </c>
      <c r="B6" s="222" t="s">
        <v>158</v>
      </c>
      <c r="C6" s="186"/>
      <c r="D6" s="210"/>
    </row>
    <row r="7" spans="1:10" ht="38.25" customHeight="1" x14ac:dyDescent="0.3">
      <c r="A7" s="172" t="s">
        <v>767</v>
      </c>
      <c r="B7" s="222" t="s">
        <v>167</v>
      </c>
      <c r="C7" s="186"/>
      <c r="D7" s="210"/>
    </row>
    <row r="8" spans="1:10" ht="132.75" customHeight="1" x14ac:dyDescent="0.3">
      <c r="A8" s="172" t="s">
        <v>285</v>
      </c>
      <c r="B8" s="290" t="s">
        <v>772</v>
      </c>
      <c r="C8" s="186"/>
      <c r="D8" s="210"/>
      <c r="E8" s="486"/>
      <c r="F8" s="487"/>
      <c r="G8" s="487"/>
      <c r="H8" s="487"/>
      <c r="I8" s="487"/>
      <c r="J8" s="487"/>
    </row>
    <row r="9" spans="1:10" ht="111" customHeight="1" x14ac:dyDescent="0.3">
      <c r="A9" s="172" t="s">
        <v>768</v>
      </c>
      <c r="B9" s="222" t="s">
        <v>538</v>
      </c>
      <c r="C9" s="186"/>
      <c r="D9" s="210"/>
    </row>
    <row r="10" spans="1:10" ht="30.75" customHeight="1" x14ac:dyDescent="0.3">
      <c r="A10" s="172" t="s">
        <v>286</v>
      </c>
      <c r="B10" s="222" t="s">
        <v>160</v>
      </c>
      <c r="C10" s="186"/>
      <c r="D10" s="210"/>
    </row>
    <row r="11" spans="1:10" ht="49.2" customHeight="1" x14ac:dyDescent="0.3">
      <c r="A11" s="172" t="s">
        <v>287</v>
      </c>
      <c r="B11" s="222" t="s">
        <v>161</v>
      </c>
      <c r="C11" s="186"/>
      <c r="D11" s="210"/>
    </row>
    <row r="12" spans="1:10" ht="65.25" customHeight="1" x14ac:dyDescent="0.3">
      <c r="A12" s="172" t="s">
        <v>288</v>
      </c>
      <c r="B12" s="222" t="s">
        <v>174</v>
      </c>
      <c r="C12" s="186"/>
      <c r="D12" s="210"/>
    </row>
    <row r="13" spans="1:10" ht="48" customHeight="1" x14ac:dyDescent="0.3">
      <c r="A13" s="172" t="s">
        <v>769</v>
      </c>
      <c r="B13" s="222" t="s">
        <v>159</v>
      </c>
      <c r="C13" s="186"/>
      <c r="D13" s="210"/>
    </row>
    <row r="14" spans="1:10" ht="31.2" x14ac:dyDescent="0.3">
      <c r="A14" s="172" t="s">
        <v>289</v>
      </c>
      <c r="B14" s="222" t="s">
        <v>169</v>
      </c>
      <c r="C14" s="186"/>
      <c r="D14" s="210"/>
    </row>
    <row r="15" spans="1:10" ht="39" customHeight="1" x14ac:dyDescent="0.3">
      <c r="A15" s="172" t="s">
        <v>290</v>
      </c>
      <c r="B15" s="222" t="s">
        <v>170</v>
      </c>
      <c r="C15" s="186"/>
      <c r="D15" s="210"/>
    </row>
    <row r="16" spans="1:10" ht="55.8" customHeight="1" x14ac:dyDescent="0.3">
      <c r="A16" s="172" t="s">
        <v>291</v>
      </c>
      <c r="B16" s="222" t="s">
        <v>199</v>
      </c>
      <c r="C16" s="186"/>
      <c r="D16" s="210"/>
    </row>
    <row r="17" spans="1:4" ht="71.25" customHeight="1" x14ac:dyDescent="0.3">
      <c r="A17" s="172" t="s">
        <v>292</v>
      </c>
      <c r="B17" s="222" t="s">
        <v>162</v>
      </c>
      <c r="C17" s="186"/>
      <c r="D17" s="210"/>
    </row>
    <row r="18" spans="1:4" ht="165.75" customHeight="1" x14ac:dyDescent="0.3">
      <c r="A18" s="172" t="s">
        <v>293</v>
      </c>
      <c r="B18" s="222" t="s">
        <v>163</v>
      </c>
      <c r="C18" s="186"/>
      <c r="D18" s="210"/>
    </row>
    <row r="19" spans="1:4" ht="66.75" customHeight="1" x14ac:dyDescent="0.3">
      <c r="A19" s="172" t="s">
        <v>294</v>
      </c>
      <c r="B19" s="222" t="s">
        <v>164</v>
      </c>
      <c r="C19" s="186"/>
      <c r="D19" s="210"/>
    </row>
    <row r="20" spans="1:4" ht="173.25" customHeight="1" x14ac:dyDescent="0.3">
      <c r="A20" s="172" t="s">
        <v>770</v>
      </c>
      <c r="B20" s="222" t="s">
        <v>165</v>
      </c>
      <c r="C20" s="186"/>
      <c r="D20" s="210"/>
    </row>
    <row r="21" spans="1:4" ht="54.75" customHeight="1" x14ac:dyDescent="0.3">
      <c r="A21" s="172" t="s">
        <v>295</v>
      </c>
      <c r="B21" s="222" t="s">
        <v>166</v>
      </c>
      <c r="C21" s="186"/>
      <c r="D21" s="210"/>
    </row>
    <row r="22" spans="1:4" ht="87.75" customHeight="1" x14ac:dyDescent="0.3">
      <c r="A22" s="172" t="s">
        <v>296</v>
      </c>
      <c r="B22" s="222" t="s">
        <v>916</v>
      </c>
      <c r="C22" s="186"/>
      <c r="D22" s="210"/>
    </row>
    <row r="23" spans="1:4" ht="39.75" customHeight="1" x14ac:dyDescent="0.3">
      <c r="A23" s="172" t="s">
        <v>297</v>
      </c>
      <c r="B23" s="222" t="s">
        <v>200</v>
      </c>
      <c r="C23" s="186"/>
      <c r="D23" s="210"/>
    </row>
    <row r="24" spans="1:4" ht="59.25" customHeight="1" x14ac:dyDescent="0.3">
      <c r="A24" s="172" t="s">
        <v>298</v>
      </c>
      <c r="B24" s="222" t="s">
        <v>171</v>
      </c>
      <c r="C24" s="186"/>
      <c r="D24" s="210"/>
    </row>
    <row r="25" spans="1:4" ht="76.5" customHeight="1" x14ac:dyDescent="0.3">
      <c r="A25" s="172" t="s">
        <v>299</v>
      </c>
      <c r="B25" s="222" t="s">
        <v>172</v>
      </c>
      <c r="C25" s="186"/>
      <c r="D25" s="210"/>
    </row>
    <row r="26" spans="1:4" ht="72" customHeight="1" x14ac:dyDescent="0.3">
      <c r="A26" s="172" t="s">
        <v>300</v>
      </c>
      <c r="B26" s="222" t="s">
        <v>204</v>
      </c>
      <c r="C26" s="186"/>
      <c r="D26" s="210"/>
    </row>
    <row r="27" spans="1:4" ht="42" customHeight="1" x14ac:dyDescent="0.3">
      <c r="A27" s="172" t="s">
        <v>301</v>
      </c>
      <c r="B27" s="222" t="s">
        <v>173</v>
      </c>
      <c r="C27" s="186"/>
      <c r="D27" s="210"/>
    </row>
    <row r="28" spans="1:4" ht="38.25" customHeight="1" x14ac:dyDescent="0.3">
      <c r="A28" s="172" t="s">
        <v>302</v>
      </c>
      <c r="B28" s="222" t="s">
        <v>201</v>
      </c>
      <c r="C28" s="186"/>
      <c r="D28" s="210"/>
    </row>
    <row r="29" spans="1:4" ht="36" customHeight="1" x14ac:dyDescent="0.3">
      <c r="A29" s="172" t="s">
        <v>303</v>
      </c>
      <c r="B29" s="222" t="s">
        <v>202</v>
      </c>
      <c r="C29" s="186"/>
      <c r="D29" s="210"/>
    </row>
    <row r="30" spans="1:4" ht="70.5" customHeight="1" x14ac:dyDescent="0.3">
      <c r="A30" s="172" t="s">
        <v>397</v>
      </c>
      <c r="B30" s="222" t="s">
        <v>203</v>
      </c>
      <c r="C30" s="186"/>
      <c r="D30" s="210"/>
    </row>
    <row r="31" spans="1:4" ht="66.75" customHeight="1" x14ac:dyDescent="0.3">
      <c r="A31" s="172" t="s">
        <v>398</v>
      </c>
      <c r="B31" s="222" t="s">
        <v>206</v>
      </c>
      <c r="C31" s="186"/>
      <c r="D31" s="210"/>
    </row>
    <row r="32" spans="1:4" ht="76.5" customHeight="1" x14ac:dyDescent="0.3">
      <c r="A32" s="172" t="s">
        <v>399</v>
      </c>
      <c r="B32" s="222" t="s">
        <v>207</v>
      </c>
      <c r="C32" s="186"/>
      <c r="D32" s="210"/>
    </row>
    <row r="33" spans="1:4" ht="63" customHeight="1" x14ac:dyDescent="0.3">
      <c r="A33" s="172" t="s">
        <v>400</v>
      </c>
      <c r="B33" s="222" t="s">
        <v>205</v>
      </c>
      <c r="C33" s="186"/>
      <c r="D33" s="210"/>
    </row>
    <row r="34" spans="1:4" ht="119.4" customHeight="1" x14ac:dyDescent="0.3">
      <c r="A34" s="172" t="s">
        <v>401</v>
      </c>
      <c r="B34" s="222" t="s">
        <v>905</v>
      </c>
      <c r="C34" s="186"/>
      <c r="D34" s="210"/>
    </row>
    <row r="35" spans="1:4" ht="66" customHeight="1" x14ac:dyDescent="0.3">
      <c r="A35" s="172" t="s">
        <v>402</v>
      </c>
      <c r="B35" s="222" t="s">
        <v>904</v>
      </c>
      <c r="C35" s="186"/>
      <c r="D35" s="210"/>
    </row>
    <row r="36" spans="1:4" ht="66" customHeight="1" x14ac:dyDescent="0.3">
      <c r="A36" s="172" t="s">
        <v>403</v>
      </c>
      <c r="B36" s="222" t="s">
        <v>208</v>
      </c>
      <c r="C36" s="186"/>
      <c r="D36" s="210"/>
    </row>
    <row r="37" spans="1:4" ht="63.75" customHeight="1" x14ac:dyDescent="0.3">
      <c r="A37" s="172" t="s">
        <v>404</v>
      </c>
      <c r="B37" s="222" t="s">
        <v>168</v>
      </c>
      <c r="C37" s="186"/>
      <c r="D37" s="210"/>
    </row>
    <row r="38" spans="1:4" ht="60.75" customHeight="1" x14ac:dyDescent="0.3">
      <c r="A38" s="172" t="s">
        <v>805</v>
      </c>
      <c r="B38" s="222" t="s">
        <v>906</v>
      </c>
      <c r="C38" s="186"/>
      <c r="D38" s="210"/>
    </row>
    <row r="39" spans="1:4" ht="20.25" customHeight="1" x14ac:dyDescent="0.3">
      <c r="A39" s="172" t="s">
        <v>806</v>
      </c>
      <c r="B39" s="222" t="s">
        <v>807</v>
      </c>
      <c r="C39" s="186"/>
      <c r="D39" s="210"/>
    </row>
    <row r="40" spans="1:4" ht="33.75" customHeight="1" x14ac:dyDescent="0.3">
      <c r="A40" s="172" t="s">
        <v>808</v>
      </c>
      <c r="B40" s="222" t="s">
        <v>809</v>
      </c>
      <c r="C40" s="186"/>
      <c r="D40" s="210"/>
    </row>
    <row r="41" spans="1:4" ht="24.75" customHeight="1" x14ac:dyDescent="0.3">
      <c r="A41" s="172" t="s">
        <v>810</v>
      </c>
      <c r="B41" s="222" t="s">
        <v>811</v>
      </c>
      <c r="C41" s="186"/>
      <c r="D41" s="210"/>
    </row>
    <row r="42" spans="1:4" ht="27.75" customHeight="1" x14ac:dyDescent="0.3">
      <c r="A42" s="172" t="s">
        <v>812</v>
      </c>
      <c r="B42" s="222" t="s">
        <v>813</v>
      </c>
      <c r="C42" s="186"/>
      <c r="D42" s="210"/>
    </row>
    <row r="43" spans="1:4" ht="41.4" customHeight="1" x14ac:dyDescent="0.3">
      <c r="A43" s="172" t="s">
        <v>814</v>
      </c>
      <c r="B43" s="222" t="s">
        <v>815</v>
      </c>
      <c r="C43" s="186"/>
      <c r="D43" s="210"/>
    </row>
    <row r="44" spans="1:4" ht="120" customHeight="1" x14ac:dyDescent="0.3">
      <c r="A44" s="172" t="s">
        <v>857</v>
      </c>
      <c r="B44" s="222" t="s">
        <v>887</v>
      </c>
      <c r="C44" s="186"/>
      <c r="D44" s="210"/>
    </row>
    <row r="45" spans="1:4" ht="357.6" customHeight="1" x14ac:dyDescent="0.3">
      <c r="A45" s="172" t="s">
        <v>888</v>
      </c>
      <c r="B45" s="222" t="s">
        <v>907</v>
      </c>
      <c r="C45" s="186"/>
      <c r="D45" s="210"/>
    </row>
    <row r="46" spans="1:4" ht="165" customHeight="1" x14ac:dyDescent="0.3">
      <c r="A46" s="172" t="s">
        <v>891</v>
      </c>
      <c r="B46" s="297" t="s">
        <v>908</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VVG Marijampoles</cp:lastModifiedBy>
  <cp:lastPrinted>2025-09-22T06:52:36Z</cp:lastPrinted>
  <dcterms:created xsi:type="dcterms:W3CDTF">2021-06-29T12:02:57Z</dcterms:created>
  <dcterms:modified xsi:type="dcterms:W3CDTF">2026-09-04T08:42:26Z</dcterms:modified>
</cp:coreProperties>
</file>